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zixuan/Desktop/"/>
    </mc:Choice>
  </mc:AlternateContent>
  <xr:revisionPtr revIDLastSave="0" documentId="13_ncr:1_{A55BC0CB-1864-C844-B4FC-4A60264DF620}" xr6:coauthVersionLast="36" xr6:coauthVersionMax="47" xr10:uidLastSave="{00000000-0000-0000-0000-000000000000}"/>
  <bookViews>
    <workbookView xWindow="0" yWindow="0" windowWidth="28800" windowHeight="18000" xr2:uid="{00000000-000D-0000-FFFF-FFFF00000000}"/>
  </bookViews>
  <sheets>
    <sheet name="详细测评结果" sheetId="1" r:id="rId1"/>
  </sheets>
  <calcPr calcId="181029"/>
</workbook>
</file>

<file path=xl/calcChain.xml><?xml version="1.0" encoding="utf-8"?>
<calcChain xmlns="http://schemas.openxmlformats.org/spreadsheetml/2006/main">
  <c r="V72" i="1" l="1"/>
  <c r="R72" i="1"/>
  <c r="M72" i="1"/>
  <c r="I72" i="1"/>
  <c r="W72" i="1" s="1"/>
  <c r="V71" i="1"/>
  <c r="R71" i="1"/>
  <c r="W71" i="1" s="1"/>
  <c r="M71" i="1"/>
  <c r="I71" i="1"/>
  <c r="V70" i="1"/>
  <c r="R70" i="1"/>
  <c r="M70" i="1"/>
  <c r="I70" i="1"/>
  <c r="W70" i="1" s="1"/>
  <c r="V69" i="1"/>
  <c r="R69" i="1"/>
  <c r="M69" i="1"/>
  <c r="I69" i="1"/>
  <c r="W69" i="1" s="1"/>
  <c r="V68" i="1"/>
  <c r="R68" i="1"/>
  <c r="M68" i="1"/>
  <c r="I68" i="1"/>
  <c r="W68" i="1" s="1"/>
  <c r="V67" i="1"/>
  <c r="R67" i="1"/>
  <c r="M67" i="1"/>
  <c r="I67" i="1"/>
  <c r="W67" i="1" s="1"/>
  <c r="V66" i="1"/>
  <c r="R66" i="1"/>
  <c r="M66" i="1"/>
  <c r="I66" i="1"/>
  <c r="W66" i="1" s="1"/>
  <c r="V65" i="1"/>
  <c r="R65" i="1"/>
  <c r="M65" i="1"/>
  <c r="I65" i="1"/>
  <c r="W65" i="1" s="1"/>
  <c r="V64" i="1"/>
  <c r="R64" i="1"/>
  <c r="M64" i="1"/>
  <c r="I64" i="1"/>
  <c r="W64" i="1" s="1"/>
  <c r="V63" i="1"/>
  <c r="R63" i="1"/>
  <c r="W63" i="1" s="1"/>
  <c r="M63" i="1"/>
  <c r="I63" i="1"/>
  <c r="V62" i="1"/>
  <c r="R62" i="1"/>
  <c r="M62" i="1"/>
  <c r="I62" i="1"/>
  <c r="W62" i="1" s="1"/>
  <c r="V61" i="1"/>
  <c r="R61" i="1"/>
  <c r="M61" i="1"/>
  <c r="I61" i="1"/>
  <c r="W61" i="1" s="1"/>
  <c r="V60" i="1"/>
  <c r="R60" i="1"/>
  <c r="M60" i="1"/>
  <c r="I60" i="1"/>
  <c r="W60" i="1" s="1"/>
  <c r="V59" i="1"/>
  <c r="R59" i="1"/>
  <c r="M59" i="1"/>
  <c r="I59" i="1"/>
  <c r="W59" i="1" s="1"/>
  <c r="V58" i="1"/>
  <c r="R58" i="1"/>
  <c r="M58" i="1"/>
  <c r="I58" i="1"/>
  <c r="W58" i="1" s="1"/>
  <c r="V57" i="1"/>
  <c r="R57" i="1"/>
  <c r="M57" i="1"/>
  <c r="I57" i="1"/>
  <c r="W57" i="1" s="1"/>
  <c r="V56" i="1"/>
  <c r="R56" i="1"/>
  <c r="M56" i="1"/>
  <c r="I56" i="1"/>
  <c r="W56" i="1" s="1"/>
  <c r="V55" i="1"/>
  <c r="R55" i="1"/>
  <c r="M55" i="1"/>
  <c r="I55" i="1"/>
  <c r="W55" i="1" s="1"/>
  <c r="V54" i="1"/>
  <c r="R54" i="1"/>
  <c r="M54" i="1"/>
  <c r="I54" i="1"/>
  <c r="W54" i="1" s="1"/>
  <c r="V53" i="1"/>
  <c r="R53" i="1"/>
  <c r="M53" i="1"/>
  <c r="I53" i="1"/>
  <c r="W53" i="1" s="1"/>
  <c r="V52" i="1"/>
  <c r="R52" i="1"/>
  <c r="M52" i="1"/>
  <c r="I52" i="1"/>
  <c r="W52" i="1" s="1"/>
  <c r="V51" i="1"/>
  <c r="R51" i="1"/>
  <c r="M51" i="1"/>
  <c r="I51" i="1"/>
  <c r="W51" i="1" s="1"/>
  <c r="V50" i="1"/>
  <c r="R50" i="1"/>
  <c r="M50" i="1"/>
  <c r="I50" i="1"/>
  <c r="W50" i="1" s="1"/>
  <c r="V49" i="1"/>
  <c r="R49" i="1"/>
  <c r="M49" i="1"/>
  <c r="I49" i="1"/>
  <c r="W49" i="1" s="1"/>
  <c r="V48" i="1"/>
  <c r="R48" i="1"/>
  <c r="M48" i="1"/>
  <c r="I48" i="1"/>
  <c r="W48" i="1" s="1"/>
  <c r="V38" i="1"/>
  <c r="R38" i="1"/>
  <c r="M38" i="1"/>
  <c r="I38" i="1"/>
  <c r="W38" i="1" s="1"/>
  <c r="V37" i="1"/>
  <c r="R37" i="1"/>
  <c r="M37" i="1"/>
  <c r="I37" i="1"/>
  <c r="W37" i="1" s="1"/>
  <c r="V36" i="1"/>
  <c r="R36" i="1"/>
  <c r="M36" i="1"/>
  <c r="I36" i="1"/>
  <c r="W36" i="1" s="1"/>
  <c r="V35" i="1"/>
  <c r="R35" i="1"/>
  <c r="M35" i="1"/>
  <c r="I35" i="1"/>
  <c r="W35" i="1" s="1"/>
  <c r="V34" i="1"/>
  <c r="R34" i="1"/>
  <c r="M34" i="1"/>
  <c r="I34" i="1"/>
  <c r="W34" i="1" s="1"/>
  <c r="V33" i="1"/>
  <c r="R33" i="1"/>
  <c r="M33" i="1"/>
  <c r="I33" i="1"/>
  <c r="W33" i="1" s="1"/>
  <c r="V32" i="1"/>
  <c r="R32" i="1"/>
  <c r="M32" i="1"/>
  <c r="I32" i="1"/>
  <c r="W32" i="1" s="1"/>
  <c r="V31" i="1"/>
  <c r="R31" i="1"/>
  <c r="M31" i="1"/>
  <c r="I31" i="1"/>
  <c r="W31" i="1" s="1"/>
  <c r="V30" i="1"/>
  <c r="R30" i="1"/>
  <c r="M30" i="1"/>
  <c r="I30" i="1"/>
  <c r="W30" i="1" s="1"/>
  <c r="V29" i="1"/>
  <c r="R29" i="1"/>
  <c r="M29" i="1"/>
  <c r="I29" i="1"/>
  <c r="W29" i="1" s="1"/>
  <c r="V28" i="1"/>
  <c r="R28" i="1"/>
  <c r="M28" i="1"/>
  <c r="I28" i="1"/>
  <c r="W28" i="1" s="1"/>
  <c r="V27" i="1"/>
  <c r="R27" i="1"/>
  <c r="M27" i="1"/>
  <c r="I27" i="1"/>
  <c r="W27" i="1" s="1"/>
  <c r="V26" i="1"/>
  <c r="R26" i="1"/>
  <c r="M26" i="1"/>
  <c r="I26" i="1"/>
  <c r="W26" i="1" s="1"/>
  <c r="V25" i="1"/>
  <c r="R25" i="1"/>
  <c r="M25" i="1"/>
  <c r="I25" i="1"/>
  <c r="W25" i="1" s="1"/>
  <c r="V24" i="1"/>
  <c r="R24" i="1"/>
  <c r="M24" i="1"/>
  <c r="I24" i="1"/>
  <c r="W24" i="1" s="1"/>
  <c r="V23" i="1"/>
  <c r="R23" i="1"/>
  <c r="M23" i="1"/>
  <c r="I23" i="1"/>
  <c r="W23" i="1" s="1"/>
  <c r="V16" i="1" l="1"/>
  <c r="R16" i="1"/>
  <c r="M16" i="1"/>
  <c r="I16" i="1"/>
  <c r="V15" i="1"/>
  <c r="R15" i="1"/>
  <c r="M15" i="1"/>
  <c r="I15" i="1"/>
  <c r="W15" i="1" s="1"/>
  <c r="V14" i="1"/>
  <c r="R14" i="1"/>
  <c r="M14" i="1"/>
  <c r="I14" i="1"/>
  <c r="V13" i="1"/>
  <c r="R13" i="1"/>
  <c r="M13" i="1"/>
  <c r="I13" i="1"/>
  <c r="V12" i="1"/>
  <c r="R12" i="1"/>
  <c r="M12" i="1"/>
  <c r="I12" i="1"/>
  <c r="V11" i="1"/>
  <c r="R11" i="1"/>
  <c r="M11" i="1"/>
  <c r="I11" i="1"/>
  <c r="W11" i="1" s="1"/>
  <c r="V10" i="1"/>
  <c r="R10" i="1"/>
  <c r="M10" i="1"/>
  <c r="I10" i="1"/>
  <c r="V9" i="1"/>
  <c r="R9" i="1"/>
  <c r="M9" i="1"/>
  <c r="I9" i="1"/>
  <c r="W9" i="1" s="1"/>
  <c r="V8" i="1"/>
  <c r="R8" i="1"/>
  <c r="M8" i="1"/>
  <c r="I8" i="1"/>
  <c r="V7" i="1"/>
  <c r="R7" i="1"/>
  <c r="M7" i="1"/>
  <c r="I7" i="1"/>
  <c r="W7" i="1" s="1"/>
  <c r="V6" i="1"/>
  <c r="R6" i="1"/>
  <c r="M6" i="1"/>
  <c r="I6" i="1"/>
  <c r="V5" i="1"/>
  <c r="R5" i="1"/>
  <c r="M5" i="1"/>
  <c r="I5" i="1"/>
  <c r="W16" i="1" l="1"/>
  <c r="W5" i="1"/>
  <c r="W13" i="1"/>
  <c r="W6" i="1"/>
  <c r="W10" i="1"/>
  <c r="W12" i="1"/>
  <c r="W14" i="1"/>
  <c r="W8" i="1"/>
</calcChain>
</file>

<file path=xl/sharedStrings.xml><?xml version="1.0" encoding="utf-8"?>
<sst xmlns="http://schemas.openxmlformats.org/spreadsheetml/2006/main" count="268" uniqueCount="97">
  <si>
    <t>学号</t>
  </si>
  <si>
    <t>姓名</t>
  </si>
  <si>
    <t>班级</t>
  </si>
  <si>
    <t>专业</t>
  </si>
  <si>
    <t>思想政治素质测评</t>
  </si>
  <si>
    <t>专业素质测评</t>
  </si>
  <si>
    <t>创新素质测评</t>
  </si>
  <si>
    <t>其他素质测评</t>
  </si>
  <si>
    <t>总成绩</t>
  </si>
  <si>
    <t>基础分</t>
  </si>
  <si>
    <t>附加分</t>
  </si>
  <si>
    <t>扣分</t>
  </si>
  <si>
    <t>总分</t>
  </si>
  <si>
    <t>荣誉</t>
  </si>
  <si>
    <t>社会工作</t>
  </si>
  <si>
    <t>选修课</t>
  </si>
  <si>
    <t>资格证</t>
  </si>
  <si>
    <t>科研成果</t>
  </si>
  <si>
    <t>学科竞赛</t>
  </si>
  <si>
    <t>郝佳</t>
  </si>
  <si>
    <t>食博20</t>
  </si>
  <si>
    <t>食品科学与工程</t>
  </si>
  <si>
    <t>宏丹</t>
  </si>
  <si>
    <t>胡格格</t>
  </si>
  <si>
    <t>王菲</t>
  </si>
  <si>
    <t>王宗伟</t>
  </si>
  <si>
    <t>许琳琳</t>
  </si>
  <si>
    <t>康桥</t>
  </si>
  <si>
    <t>于明光</t>
  </si>
  <si>
    <t>张瑛</t>
  </si>
  <si>
    <t>张泽宇</t>
  </si>
  <si>
    <t>李雯晖</t>
  </si>
  <si>
    <t>吴秋华</t>
  </si>
  <si>
    <t xml:space="preserve"> </t>
  </si>
  <si>
    <t>陈威</t>
  </si>
  <si>
    <t>李忍</t>
  </si>
  <si>
    <t>王旭增</t>
  </si>
  <si>
    <t>叶国栋</t>
  </si>
  <si>
    <t>个人自愿放弃综测</t>
  </si>
  <si>
    <t>张天语</t>
  </si>
  <si>
    <t>周增佳</t>
  </si>
  <si>
    <t>陈佳慧</t>
  </si>
  <si>
    <t>崔璐璐</t>
  </si>
  <si>
    <t>杜京</t>
  </si>
  <si>
    <t>杜娟娟</t>
  </si>
  <si>
    <t>段月</t>
  </si>
  <si>
    <t>付安珍</t>
  </si>
  <si>
    <t>何林阳</t>
  </si>
  <si>
    <t>纪慧卓</t>
  </si>
  <si>
    <t>纪乃茹</t>
  </si>
  <si>
    <t>赖鲸慧</t>
  </si>
  <si>
    <t>李卓珍</t>
  </si>
  <si>
    <t>马梦戈</t>
  </si>
  <si>
    <t>申慧婧</t>
  </si>
  <si>
    <t>谭凤玲</t>
  </si>
  <si>
    <t>徐坤俐</t>
  </si>
  <si>
    <t>张洁</t>
  </si>
  <si>
    <t>张倩倩</t>
  </si>
  <si>
    <t>赵静溶</t>
  </si>
  <si>
    <t>竹雪程</t>
  </si>
  <si>
    <t>食博22 综合测评结果汇总表</t>
    <phoneticPr fontId="1" type="noConversion"/>
  </si>
  <si>
    <t>2150021001</t>
  </si>
  <si>
    <t>冯钰琳</t>
  </si>
  <si>
    <t>食博21</t>
    <phoneticPr fontId="2" type="noConversion"/>
  </si>
  <si>
    <t>食品科学与工程</t>
    <phoneticPr fontId="2" type="noConversion"/>
  </si>
  <si>
    <t>2150021002</t>
  </si>
  <si>
    <t>张银肖</t>
  </si>
  <si>
    <t>2150021003</t>
  </si>
  <si>
    <t>杨帆</t>
  </si>
  <si>
    <t>2150021004</t>
  </si>
  <si>
    <t>梁鑫</t>
  </si>
  <si>
    <t>2150021005</t>
  </si>
  <si>
    <t>杨子慧</t>
  </si>
  <si>
    <t>肖晓</t>
  </si>
  <si>
    <t>2150021007</t>
  </si>
  <si>
    <t>李学杰</t>
  </si>
  <si>
    <t>袁鑫乐</t>
  </si>
  <si>
    <t>2150021010</t>
  </si>
  <si>
    <t>刘洋硕</t>
  </si>
  <si>
    <t>2150021011</t>
  </si>
  <si>
    <t>杨智杰</t>
  </si>
  <si>
    <t>2150021012</t>
  </si>
  <si>
    <t>吕雯雯</t>
  </si>
  <si>
    <t>2150021013</t>
  </si>
  <si>
    <t>户行宇</t>
  </si>
  <si>
    <t>关丽娜</t>
  </si>
  <si>
    <t>2150021016</t>
  </si>
  <si>
    <t>张弛</t>
  </si>
  <si>
    <t>赵炳钰</t>
  </si>
  <si>
    <t>2150021018</t>
  </si>
  <si>
    <t>陈伟</t>
  </si>
  <si>
    <t>食博21综合测评结果汇总表</t>
    <phoneticPr fontId="2" type="noConversion"/>
  </si>
  <si>
    <t>班级</t>
    <phoneticPr fontId="2" type="noConversion"/>
  </si>
  <si>
    <t>专业</t>
    <phoneticPr fontId="2" type="noConversion"/>
  </si>
  <si>
    <t>食博22</t>
    <phoneticPr fontId="2" type="noConversion"/>
  </si>
  <si>
    <t>食博22</t>
  </si>
  <si>
    <t>食博20综合测评结果汇总表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</si>
</sst>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76" fontId="9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9" fillId="0" borderId="18" xfId="0" applyNumberFormat="1" applyFont="1" applyBorder="1" applyAlignment="1">
      <alignment horizontal="center" vertical="center" wrapText="1"/>
    </xf>
    <xf numFmtId="176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76" fontId="9" fillId="0" borderId="19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 wrapText="1"/>
    </xf>
    <xf numFmtId="176" fontId="10" fillId="0" borderId="2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7" fontId="10" fillId="0" borderId="22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22" xfId="0" applyNumberFormat="1" applyFont="1" applyBorder="1" applyAlignment="1">
      <alignment horizontal="center" vertical="center" wrapText="1"/>
    </xf>
    <xf numFmtId="176" fontId="10" fillId="0" borderId="23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177" fontId="10" fillId="0" borderId="26" xfId="0" applyNumberFormat="1" applyFont="1" applyBorder="1" applyAlignment="1">
      <alignment horizontal="center" vertical="center" wrapText="1"/>
    </xf>
    <xf numFmtId="176" fontId="10" fillId="0" borderId="26" xfId="0" applyNumberFormat="1" applyFont="1" applyBorder="1" applyAlignment="1">
      <alignment horizontal="center" vertical="center" wrapText="1"/>
    </xf>
    <xf numFmtId="176" fontId="10" fillId="0" borderId="27" xfId="0" applyNumberFormat="1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showGridLines="0" tabSelected="1" topLeftCell="A39" workbookViewId="0">
      <selection activeCell="M9" sqref="M9"/>
    </sheetView>
  </sheetViews>
  <sheetFormatPr baseColWidth="10" defaultColWidth="9" defaultRowHeight="14"/>
  <cols>
    <col min="1" max="1" width="12" style="2" bestFit="1" customWidth="1"/>
    <col min="2" max="3" width="7.1640625" style="2" bestFit="1" customWidth="1"/>
    <col min="4" max="4" width="15.1640625" style="2" bestFit="1" customWidth="1"/>
    <col min="5" max="5" width="7.33203125" style="2" bestFit="1" customWidth="1"/>
    <col min="6" max="6" width="5.33203125" style="2" bestFit="1" customWidth="1"/>
    <col min="7" max="7" width="9.1640625" style="2" bestFit="1" customWidth="1"/>
    <col min="8" max="8" width="7.83203125" style="2" bestFit="1" customWidth="1"/>
    <col min="9" max="10" width="8" style="2" bestFit="1" customWidth="1"/>
    <col min="11" max="12" width="7.33203125" style="2" bestFit="1" customWidth="1"/>
    <col min="13" max="13" width="8" style="2" bestFit="1" customWidth="1"/>
    <col min="14" max="14" width="7.33203125" style="2" bestFit="1" customWidth="1"/>
    <col min="15" max="16" width="9.1640625" style="2" bestFit="1" customWidth="1"/>
    <col min="17" max="17" width="5.33203125" style="2" bestFit="1" customWidth="1"/>
    <col min="18" max="18" width="9" style="2" bestFit="1" customWidth="1"/>
    <col min="19" max="20" width="7.33203125" style="2" bestFit="1" customWidth="1"/>
    <col min="21" max="21" width="7.83203125" style="2" bestFit="1" customWidth="1"/>
    <col min="22" max="22" width="7.5" style="2" customWidth="1"/>
    <col min="23" max="23" width="9" style="2" bestFit="1" customWidth="1"/>
    <col min="24" max="16384" width="9" style="2"/>
  </cols>
  <sheetData>
    <row r="1" spans="1:23" ht="33" customHeight="1">
      <c r="A1" s="89" t="s">
        <v>96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</row>
    <row r="2" spans="1:23" ht="21" customHeight="1">
      <c r="A2" s="86" t="s">
        <v>0</v>
      </c>
      <c r="B2" s="86" t="s">
        <v>1</v>
      </c>
      <c r="C2" s="86" t="s">
        <v>2</v>
      </c>
      <c r="D2" s="86" t="s">
        <v>3</v>
      </c>
      <c r="E2" s="86" t="s">
        <v>4</v>
      </c>
      <c r="F2" s="86"/>
      <c r="G2" s="86"/>
      <c r="H2" s="86"/>
      <c r="I2" s="86"/>
      <c r="J2" s="86" t="s">
        <v>5</v>
      </c>
      <c r="K2" s="86"/>
      <c r="L2" s="86"/>
      <c r="M2" s="86"/>
      <c r="N2" s="86" t="s">
        <v>6</v>
      </c>
      <c r="O2" s="86"/>
      <c r="P2" s="86"/>
      <c r="Q2" s="86"/>
      <c r="R2" s="86"/>
      <c r="S2" s="86" t="s">
        <v>7</v>
      </c>
      <c r="T2" s="86"/>
      <c r="U2" s="86"/>
      <c r="V2" s="87"/>
      <c r="W2" s="88" t="s">
        <v>8</v>
      </c>
    </row>
    <row r="3" spans="1:23" ht="15" customHeight="1">
      <c r="A3" s="3"/>
      <c r="B3" s="3"/>
      <c r="C3" s="3"/>
      <c r="D3" s="3"/>
      <c r="E3" s="3" t="s">
        <v>9</v>
      </c>
      <c r="F3" s="3" t="s">
        <v>10</v>
      </c>
      <c r="G3" s="3"/>
      <c r="H3" s="3" t="s">
        <v>11</v>
      </c>
      <c r="I3" s="6" t="s">
        <v>12</v>
      </c>
      <c r="J3" s="3" t="s">
        <v>9</v>
      </c>
      <c r="K3" s="3" t="s">
        <v>10</v>
      </c>
      <c r="L3" s="3"/>
      <c r="M3" s="3" t="s">
        <v>12</v>
      </c>
      <c r="N3" s="3" t="s">
        <v>9</v>
      </c>
      <c r="O3" s="3" t="s">
        <v>10</v>
      </c>
      <c r="P3" s="3"/>
      <c r="Q3" s="3" t="s">
        <v>11</v>
      </c>
      <c r="R3" s="3" t="s">
        <v>12</v>
      </c>
      <c r="S3" s="3" t="s">
        <v>9</v>
      </c>
      <c r="T3" s="3" t="s">
        <v>10</v>
      </c>
      <c r="U3" s="3" t="s">
        <v>11</v>
      </c>
      <c r="V3" s="4" t="s">
        <v>12</v>
      </c>
      <c r="W3" s="5"/>
    </row>
    <row r="4" spans="1:23" ht="21" customHeight="1">
      <c r="A4" s="3"/>
      <c r="B4" s="3"/>
      <c r="C4" s="3"/>
      <c r="D4" s="3"/>
      <c r="E4" s="3"/>
      <c r="F4" s="7" t="s">
        <v>13</v>
      </c>
      <c r="G4" s="7" t="s">
        <v>14</v>
      </c>
      <c r="H4" s="3"/>
      <c r="I4" s="6"/>
      <c r="J4" s="3"/>
      <c r="K4" s="7" t="s">
        <v>15</v>
      </c>
      <c r="L4" s="7" t="s">
        <v>16</v>
      </c>
      <c r="M4" s="3"/>
      <c r="N4" s="3"/>
      <c r="O4" s="7" t="s">
        <v>17</v>
      </c>
      <c r="P4" s="7" t="s">
        <v>18</v>
      </c>
      <c r="Q4" s="8"/>
      <c r="R4" s="8"/>
      <c r="S4" s="8"/>
      <c r="T4" s="3"/>
      <c r="U4" s="3"/>
      <c r="V4" s="4"/>
      <c r="W4" s="5"/>
    </row>
    <row r="5" spans="1:23" ht="16" customHeight="1">
      <c r="A5" s="9">
        <v>2050201001</v>
      </c>
      <c r="B5" s="9" t="s">
        <v>19</v>
      </c>
      <c r="C5" s="9" t="s">
        <v>20</v>
      </c>
      <c r="D5" s="9" t="s">
        <v>21</v>
      </c>
      <c r="E5" s="9">
        <v>100</v>
      </c>
      <c r="F5" s="9">
        <v>2</v>
      </c>
      <c r="G5" s="9">
        <v>1</v>
      </c>
      <c r="H5" s="9">
        <v>0</v>
      </c>
      <c r="I5" s="9">
        <f t="shared" ref="I5:I16" si="0">E5*0.8+F5+G5</f>
        <v>83</v>
      </c>
      <c r="J5" s="9">
        <v>90</v>
      </c>
      <c r="K5" s="9">
        <v>0</v>
      </c>
      <c r="L5" s="9">
        <v>0</v>
      </c>
      <c r="M5" s="9">
        <f t="shared" ref="M5:M16" si="1">J5*0.9+K5+L5</f>
        <v>81</v>
      </c>
      <c r="N5" s="9">
        <v>90</v>
      </c>
      <c r="O5" s="9">
        <v>21</v>
      </c>
      <c r="P5" s="9">
        <v>0</v>
      </c>
      <c r="Q5" s="9">
        <v>0</v>
      </c>
      <c r="R5" s="9">
        <f t="shared" ref="R5:R16" si="2">N5*0.7+O5+P5</f>
        <v>84</v>
      </c>
      <c r="S5" s="9">
        <v>90</v>
      </c>
      <c r="T5" s="9">
        <v>0</v>
      </c>
      <c r="U5" s="9">
        <v>0</v>
      </c>
      <c r="V5" s="10">
        <f t="shared" ref="V5:V16" si="3">S5*0.8+T5</f>
        <v>72</v>
      </c>
      <c r="W5" s="11">
        <f t="shared" ref="W5:W16" si="4">I5*0.2+M5*0+R5*0.7+V5*0.1</f>
        <v>82.600000000000009</v>
      </c>
    </row>
    <row r="6" spans="1:23" ht="16" customHeight="1">
      <c r="A6" s="9">
        <v>2050201002</v>
      </c>
      <c r="B6" s="9" t="s">
        <v>22</v>
      </c>
      <c r="C6" s="9" t="s">
        <v>20</v>
      </c>
      <c r="D6" s="9" t="s">
        <v>21</v>
      </c>
      <c r="E6" s="9">
        <v>100</v>
      </c>
      <c r="F6" s="9">
        <v>0</v>
      </c>
      <c r="G6" s="9">
        <v>0</v>
      </c>
      <c r="H6" s="9">
        <v>0</v>
      </c>
      <c r="I6" s="9">
        <f t="shared" si="0"/>
        <v>80</v>
      </c>
      <c r="J6" s="9">
        <v>90</v>
      </c>
      <c r="K6" s="9">
        <v>0</v>
      </c>
      <c r="L6" s="9">
        <v>0</v>
      </c>
      <c r="M6" s="9">
        <f t="shared" si="1"/>
        <v>81</v>
      </c>
      <c r="N6" s="9">
        <v>90</v>
      </c>
      <c r="O6" s="9">
        <v>9</v>
      </c>
      <c r="P6" s="9">
        <v>0</v>
      </c>
      <c r="Q6" s="9">
        <v>0</v>
      </c>
      <c r="R6" s="9">
        <f t="shared" si="2"/>
        <v>72</v>
      </c>
      <c r="S6" s="9">
        <v>90</v>
      </c>
      <c r="T6" s="9">
        <v>0</v>
      </c>
      <c r="U6" s="9">
        <v>0</v>
      </c>
      <c r="V6" s="10">
        <f t="shared" si="3"/>
        <v>72</v>
      </c>
      <c r="W6" s="11">
        <f t="shared" si="4"/>
        <v>73.600000000000009</v>
      </c>
    </row>
    <row r="7" spans="1:23" ht="16" customHeight="1">
      <c r="A7" s="9">
        <v>2050201003</v>
      </c>
      <c r="B7" s="9" t="s">
        <v>23</v>
      </c>
      <c r="C7" s="9" t="s">
        <v>20</v>
      </c>
      <c r="D7" s="9" t="s">
        <v>21</v>
      </c>
      <c r="E7" s="9">
        <v>100</v>
      </c>
      <c r="F7" s="9">
        <v>0</v>
      </c>
      <c r="G7" s="9">
        <v>1</v>
      </c>
      <c r="H7" s="9">
        <v>0</v>
      </c>
      <c r="I7" s="9">
        <f t="shared" si="0"/>
        <v>81</v>
      </c>
      <c r="J7" s="9">
        <v>90</v>
      </c>
      <c r="K7" s="9">
        <v>0</v>
      </c>
      <c r="L7" s="9">
        <v>0</v>
      </c>
      <c r="M7" s="9">
        <f t="shared" si="1"/>
        <v>81</v>
      </c>
      <c r="N7" s="9">
        <v>90</v>
      </c>
      <c r="O7" s="9">
        <v>42</v>
      </c>
      <c r="P7" s="9">
        <v>0</v>
      </c>
      <c r="Q7" s="9">
        <v>0</v>
      </c>
      <c r="R7" s="9">
        <f t="shared" si="2"/>
        <v>105</v>
      </c>
      <c r="S7" s="9">
        <v>90</v>
      </c>
      <c r="T7" s="9">
        <v>0</v>
      </c>
      <c r="U7" s="9">
        <v>0</v>
      </c>
      <c r="V7" s="10">
        <f t="shared" si="3"/>
        <v>72</v>
      </c>
      <c r="W7" s="11">
        <f t="shared" si="4"/>
        <v>96.9</v>
      </c>
    </row>
    <row r="8" spans="1:23" ht="16" customHeight="1">
      <c r="A8" s="9">
        <v>2050201005</v>
      </c>
      <c r="B8" s="9" t="s">
        <v>24</v>
      </c>
      <c r="C8" s="9" t="s">
        <v>20</v>
      </c>
      <c r="D8" s="9" t="s">
        <v>21</v>
      </c>
      <c r="E8" s="9">
        <v>100</v>
      </c>
      <c r="F8" s="9">
        <v>0</v>
      </c>
      <c r="G8" s="9">
        <v>0</v>
      </c>
      <c r="H8" s="9">
        <v>0</v>
      </c>
      <c r="I8" s="9">
        <f t="shared" si="0"/>
        <v>80</v>
      </c>
      <c r="J8" s="9">
        <v>90</v>
      </c>
      <c r="K8" s="9">
        <v>0</v>
      </c>
      <c r="L8" s="9">
        <v>0</v>
      </c>
      <c r="M8" s="9">
        <f t="shared" si="1"/>
        <v>81</v>
      </c>
      <c r="N8" s="9">
        <v>90</v>
      </c>
      <c r="O8" s="9">
        <v>0</v>
      </c>
      <c r="P8" s="9">
        <v>0</v>
      </c>
      <c r="Q8" s="9">
        <v>0</v>
      </c>
      <c r="R8" s="9">
        <f t="shared" si="2"/>
        <v>62.999999999999993</v>
      </c>
      <c r="S8" s="9">
        <v>90</v>
      </c>
      <c r="T8" s="9">
        <v>0</v>
      </c>
      <c r="U8" s="9">
        <v>0</v>
      </c>
      <c r="V8" s="10">
        <f t="shared" si="3"/>
        <v>72</v>
      </c>
      <c r="W8" s="11">
        <f t="shared" si="4"/>
        <v>67.3</v>
      </c>
    </row>
    <row r="9" spans="1:23" ht="16" customHeight="1">
      <c r="A9" s="9">
        <v>2050201006</v>
      </c>
      <c r="B9" s="9" t="s">
        <v>25</v>
      </c>
      <c r="C9" s="9" t="s">
        <v>20</v>
      </c>
      <c r="D9" s="9" t="s">
        <v>21</v>
      </c>
      <c r="E9" s="9">
        <v>100</v>
      </c>
      <c r="F9" s="9">
        <v>0</v>
      </c>
      <c r="G9" s="9">
        <v>3</v>
      </c>
      <c r="H9" s="9">
        <v>0</v>
      </c>
      <c r="I9" s="9">
        <f t="shared" si="0"/>
        <v>83</v>
      </c>
      <c r="J9" s="9">
        <v>90</v>
      </c>
      <c r="K9" s="9">
        <v>0</v>
      </c>
      <c r="L9" s="9">
        <v>0</v>
      </c>
      <c r="M9" s="9">
        <f t="shared" si="1"/>
        <v>81</v>
      </c>
      <c r="N9" s="9">
        <v>90</v>
      </c>
      <c r="O9" s="9">
        <v>6</v>
      </c>
      <c r="P9" s="9">
        <v>0</v>
      </c>
      <c r="Q9" s="9">
        <v>0</v>
      </c>
      <c r="R9" s="9">
        <f t="shared" si="2"/>
        <v>69</v>
      </c>
      <c r="S9" s="9">
        <v>90</v>
      </c>
      <c r="T9" s="9">
        <v>0</v>
      </c>
      <c r="U9" s="9">
        <v>0</v>
      </c>
      <c r="V9" s="10">
        <f t="shared" si="3"/>
        <v>72</v>
      </c>
      <c r="W9" s="11">
        <f t="shared" si="4"/>
        <v>72.100000000000009</v>
      </c>
    </row>
    <row r="10" spans="1:23" ht="16" customHeight="1">
      <c r="A10" s="9">
        <v>2050201007</v>
      </c>
      <c r="B10" s="9" t="s">
        <v>26</v>
      </c>
      <c r="C10" s="9" t="s">
        <v>20</v>
      </c>
      <c r="D10" s="9" t="s">
        <v>21</v>
      </c>
      <c r="E10" s="9">
        <v>100</v>
      </c>
      <c r="F10" s="9">
        <v>0</v>
      </c>
      <c r="G10" s="9">
        <v>0</v>
      </c>
      <c r="H10" s="9">
        <v>0</v>
      </c>
      <c r="I10" s="9">
        <f t="shared" si="0"/>
        <v>80</v>
      </c>
      <c r="J10" s="9">
        <v>90</v>
      </c>
      <c r="K10" s="9">
        <v>0</v>
      </c>
      <c r="L10" s="9">
        <v>0</v>
      </c>
      <c r="M10" s="9">
        <f t="shared" si="1"/>
        <v>81</v>
      </c>
      <c r="N10" s="9">
        <v>90</v>
      </c>
      <c r="O10" s="9">
        <v>0</v>
      </c>
      <c r="P10" s="9">
        <v>0</v>
      </c>
      <c r="Q10" s="9">
        <v>0</v>
      </c>
      <c r="R10" s="9">
        <f t="shared" si="2"/>
        <v>62.999999999999993</v>
      </c>
      <c r="S10" s="9">
        <v>90</v>
      </c>
      <c r="T10" s="9">
        <v>0</v>
      </c>
      <c r="U10" s="9">
        <v>0</v>
      </c>
      <c r="V10" s="10">
        <f t="shared" si="3"/>
        <v>72</v>
      </c>
      <c r="W10" s="11">
        <f t="shared" si="4"/>
        <v>67.3</v>
      </c>
    </row>
    <row r="11" spans="1:23" ht="16" customHeight="1">
      <c r="A11" s="9">
        <v>2050201008</v>
      </c>
      <c r="B11" s="9" t="s">
        <v>27</v>
      </c>
      <c r="C11" s="9" t="s">
        <v>20</v>
      </c>
      <c r="D11" s="9" t="s">
        <v>21</v>
      </c>
      <c r="E11" s="9">
        <v>100</v>
      </c>
      <c r="F11" s="9">
        <v>0</v>
      </c>
      <c r="G11" s="9">
        <v>0</v>
      </c>
      <c r="H11" s="9">
        <v>0</v>
      </c>
      <c r="I11" s="9">
        <f t="shared" si="0"/>
        <v>80</v>
      </c>
      <c r="J11" s="9">
        <v>90</v>
      </c>
      <c r="K11" s="9">
        <v>0</v>
      </c>
      <c r="L11" s="9">
        <v>0</v>
      </c>
      <c r="M11" s="9">
        <f t="shared" si="1"/>
        <v>81</v>
      </c>
      <c r="N11" s="9">
        <v>90</v>
      </c>
      <c r="O11" s="9">
        <v>0</v>
      </c>
      <c r="P11" s="9">
        <v>0</v>
      </c>
      <c r="Q11" s="9">
        <v>0</v>
      </c>
      <c r="R11" s="9">
        <f t="shared" si="2"/>
        <v>62.999999999999993</v>
      </c>
      <c r="S11" s="9">
        <v>90</v>
      </c>
      <c r="T11" s="9">
        <v>0</v>
      </c>
      <c r="U11" s="9">
        <v>0</v>
      </c>
      <c r="V11" s="10">
        <f t="shared" si="3"/>
        <v>72</v>
      </c>
      <c r="W11" s="11">
        <f t="shared" si="4"/>
        <v>67.3</v>
      </c>
    </row>
    <row r="12" spans="1:23" ht="16" customHeight="1">
      <c r="A12" s="9">
        <v>2050201009</v>
      </c>
      <c r="B12" s="9" t="s">
        <v>28</v>
      </c>
      <c r="C12" s="9" t="s">
        <v>20</v>
      </c>
      <c r="D12" s="9" t="s">
        <v>21</v>
      </c>
      <c r="E12" s="9">
        <v>100</v>
      </c>
      <c r="F12" s="9">
        <v>0</v>
      </c>
      <c r="G12" s="9">
        <v>4</v>
      </c>
      <c r="H12" s="9">
        <v>0</v>
      </c>
      <c r="I12" s="9">
        <f t="shared" si="0"/>
        <v>84</v>
      </c>
      <c r="J12" s="9">
        <v>90</v>
      </c>
      <c r="K12" s="9">
        <v>0</v>
      </c>
      <c r="L12" s="9">
        <v>0</v>
      </c>
      <c r="M12" s="9">
        <f t="shared" si="1"/>
        <v>81</v>
      </c>
      <c r="N12" s="9">
        <v>90</v>
      </c>
      <c r="O12" s="9">
        <v>54.3</v>
      </c>
      <c r="P12" s="9">
        <v>0</v>
      </c>
      <c r="Q12" s="9">
        <v>0</v>
      </c>
      <c r="R12" s="9">
        <f t="shared" si="2"/>
        <v>117.29999999999998</v>
      </c>
      <c r="S12" s="9">
        <v>90</v>
      </c>
      <c r="T12" s="9">
        <v>0</v>
      </c>
      <c r="U12" s="9">
        <v>0</v>
      </c>
      <c r="V12" s="10">
        <f t="shared" si="3"/>
        <v>72</v>
      </c>
      <c r="W12" s="11">
        <f t="shared" si="4"/>
        <v>106.10999999999999</v>
      </c>
    </row>
    <row r="13" spans="1:23" ht="16" customHeight="1">
      <c r="A13" s="9">
        <v>2050201010</v>
      </c>
      <c r="B13" s="9" t="s">
        <v>29</v>
      </c>
      <c r="C13" s="9" t="s">
        <v>20</v>
      </c>
      <c r="D13" s="9" t="s">
        <v>21</v>
      </c>
      <c r="E13" s="9">
        <v>100</v>
      </c>
      <c r="F13" s="9">
        <v>0</v>
      </c>
      <c r="G13" s="9">
        <v>0</v>
      </c>
      <c r="H13" s="9">
        <v>0</v>
      </c>
      <c r="I13" s="9">
        <f t="shared" si="0"/>
        <v>80</v>
      </c>
      <c r="J13" s="9">
        <v>90</v>
      </c>
      <c r="K13" s="9">
        <v>0</v>
      </c>
      <c r="L13" s="9">
        <v>0</v>
      </c>
      <c r="M13" s="9">
        <f t="shared" si="1"/>
        <v>81</v>
      </c>
      <c r="N13" s="9">
        <v>90</v>
      </c>
      <c r="O13" s="9">
        <v>116</v>
      </c>
      <c r="P13" s="9">
        <v>0</v>
      </c>
      <c r="Q13" s="9">
        <v>0</v>
      </c>
      <c r="R13" s="9">
        <f t="shared" si="2"/>
        <v>179</v>
      </c>
      <c r="S13" s="9">
        <v>90</v>
      </c>
      <c r="T13" s="9">
        <v>0</v>
      </c>
      <c r="U13" s="9">
        <v>0</v>
      </c>
      <c r="V13" s="10">
        <f t="shared" si="3"/>
        <v>72</v>
      </c>
      <c r="W13" s="11">
        <f t="shared" si="4"/>
        <v>148.5</v>
      </c>
    </row>
    <row r="14" spans="1:23" ht="16" customHeight="1">
      <c r="A14" s="9">
        <v>2050201011</v>
      </c>
      <c r="B14" s="9" t="s">
        <v>30</v>
      </c>
      <c r="C14" s="9" t="s">
        <v>20</v>
      </c>
      <c r="D14" s="9" t="s">
        <v>21</v>
      </c>
      <c r="E14" s="9">
        <v>100</v>
      </c>
      <c r="F14" s="9">
        <v>0</v>
      </c>
      <c r="G14" s="9">
        <v>1</v>
      </c>
      <c r="H14" s="9">
        <v>0</v>
      </c>
      <c r="I14" s="9">
        <f t="shared" si="0"/>
        <v>81</v>
      </c>
      <c r="J14" s="9">
        <v>90</v>
      </c>
      <c r="K14" s="9">
        <v>0</v>
      </c>
      <c r="L14" s="9">
        <v>0</v>
      </c>
      <c r="M14" s="9">
        <f t="shared" si="1"/>
        <v>81</v>
      </c>
      <c r="N14" s="9">
        <v>90</v>
      </c>
      <c r="O14" s="9">
        <v>63</v>
      </c>
      <c r="P14" s="9">
        <v>0</v>
      </c>
      <c r="Q14" s="9">
        <v>0</v>
      </c>
      <c r="R14" s="9">
        <f t="shared" si="2"/>
        <v>126</v>
      </c>
      <c r="S14" s="9">
        <v>90</v>
      </c>
      <c r="T14" s="9">
        <v>0</v>
      </c>
      <c r="U14" s="9">
        <v>0</v>
      </c>
      <c r="V14" s="10">
        <f t="shared" si="3"/>
        <v>72</v>
      </c>
      <c r="W14" s="11">
        <f t="shared" si="4"/>
        <v>111.6</v>
      </c>
    </row>
    <row r="15" spans="1:23" ht="16" customHeight="1">
      <c r="A15" s="9">
        <v>2050201012</v>
      </c>
      <c r="B15" s="9" t="s">
        <v>31</v>
      </c>
      <c r="C15" s="9" t="s">
        <v>20</v>
      </c>
      <c r="D15" s="9" t="s">
        <v>21</v>
      </c>
      <c r="E15" s="9">
        <v>100</v>
      </c>
      <c r="F15" s="9">
        <v>4</v>
      </c>
      <c r="G15" s="9">
        <v>9</v>
      </c>
      <c r="H15" s="9">
        <v>0</v>
      </c>
      <c r="I15" s="9">
        <f t="shared" si="0"/>
        <v>93</v>
      </c>
      <c r="J15" s="9">
        <v>90</v>
      </c>
      <c r="K15" s="9">
        <v>0</v>
      </c>
      <c r="L15" s="9">
        <v>0</v>
      </c>
      <c r="M15" s="9">
        <f t="shared" si="1"/>
        <v>81</v>
      </c>
      <c r="N15" s="9">
        <v>90</v>
      </c>
      <c r="O15" s="9">
        <v>30</v>
      </c>
      <c r="P15" s="9">
        <v>0</v>
      </c>
      <c r="Q15" s="9">
        <v>0</v>
      </c>
      <c r="R15" s="9">
        <f t="shared" si="2"/>
        <v>93</v>
      </c>
      <c r="S15" s="9">
        <v>90</v>
      </c>
      <c r="T15" s="9">
        <v>0</v>
      </c>
      <c r="U15" s="9">
        <v>0</v>
      </c>
      <c r="V15" s="10">
        <f t="shared" si="3"/>
        <v>72</v>
      </c>
      <c r="W15" s="11">
        <f t="shared" si="4"/>
        <v>90.899999999999991</v>
      </c>
    </row>
    <row r="16" spans="1:23" ht="16" customHeight="1">
      <c r="A16" s="9">
        <v>2050201013</v>
      </c>
      <c r="B16" s="9" t="s">
        <v>32</v>
      </c>
      <c r="C16" s="9" t="s">
        <v>20</v>
      </c>
      <c r="D16" s="9" t="s">
        <v>21</v>
      </c>
      <c r="E16" s="9">
        <v>100</v>
      </c>
      <c r="F16" s="9">
        <v>0</v>
      </c>
      <c r="G16" s="9">
        <v>1</v>
      </c>
      <c r="H16" s="9">
        <v>0</v>
      </c>
      <c r="I16" s="9">
        <f t="shared" si="0"/>
        <v>81</v>
      </c>
      <c r="J16" s="9">
        <v>90</v>
      </c>
      <c r="K16" s="9">
        <v>0</v>
      </c>
      <c r="L16" s="9">
        <v>0</v>
      </c>
      <c r="M16" s="9">
        <f t="shared" si="1"/>
        <v>81</v>
      </c>
      <c r="N16" s="9">
        <v>90</v>
      </c>
      <c r="O16" s="9">
        <v>21</v>
      </c>
      <c r="P16" s="9">
        <v>0</v>
      </c>
      <c r="Q16" s="9">
        <v>0</v>
      </c>
      <c r="R16" s="9">
        <f t="shared" si="2"/>
        <v>84</v>
      </c>
      <c r="S16" s="9">
        <v>90</v>
      </c>
      <c r="T16" s="9">
        <v>0</v>
      </c>
      <c r="U16" s="9">
        <v>0</v>
      </c>
      <c r="V16" s="10">
        <f t="shared" si="3"/>
        <v>72</v>
      </c>
      <c r="W16" s="11">
        <f t="shared" si="4"/>
        <v>82.2</v>
      </c>
    </row>
    <row r="17" spans="1:23" ht="13.5" customHeight="1">
      <c r="J17" s="2" t="s">
        <v>33</v>
      </c>
    </row>
    <row r="19" spans="1:23" ht="24">
      <c r="A19" s="12" t="s">
        <v>91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>
      <c r="A20" s="13" t="s">
        <v>0</v>
      </c>
      <c r="B20" s="13" t="s">
        <v>1</v>
      </c>
      <c r="C20" s="13" t="s">
        <v>2</v>
      </c>
      <c r="D20" s="13" t="s">
        <v>3</v>
      </c>
      <c r="E20" s="14" t="s">
        <v>4</v>
      </c>
      <c r="F20" s="15"/>
      <c r="G20" s="15"/>
      <c r="H20" s="15"/>
      <c r="I20" s="16"/>
      <c r="J20" s="14" t="s">
        <v>5</v>
      </c>
      <c r="K20" s="15"/>
      <c r="L20" s="15"/>
      <c r="M20" s="16"/>
      <c r="N20" s="14" t="s">
        <v>6</v>
      </c>
      <c r="O20" s="15"/>
      <c r="P20" s="15"/>
      <c r="Q20" s="15"/>
      <c r="R20" s="16"/>
      <c r="S20" s="14" t="s">
        <v>7</v>
      </c>
      <c r="T20" s="15"/>
      <c r="U20" s="15"/>
      <c r="V20" s="16"/>
      <c r="W20" s="13" t="s">
        <v>8</v>
      </c>
    </row>
    <row r="21" spans="1:23">
      <c r="A21" s="13"/>
      <c r="B21" s="13"/>
      <c r="C21" s="13"/>
      <c r="D21" s="13"/>
      <c r="E21" s="17" t="s">
        <v>9</v>
      </c>
      <c r="F21" s="18" t="s">
        <v>10</v>
      </c>
      <c r="G21" s="19"/>
      <c r="H21" s="17" t="s">
        <v>11</v>
      </c>
      <c r="I21" s="17" t="s">
        <v>12</v>
      </c>
      <c r="J21" s="17" t="s">
        <v>9</v>
      </c>
      <c r="K21" s="20" t="s">
        <v>10</v>
      </c>
      <c r="L21" s="21"/>
      <c r="M21" s="17" t="s">
        <v>12</v>
      </c>
      <c r="N21" s="17" t="s">
        <v>9</v>
      </c>
      <c r="O21" s="18" t="s">
        <v>10</v>
      </c>
      <c r="P21" s="22"/>
      <c r="Q21" s="17" t="s">
        <v>11</v>
      </c>
      <c r="R21" s="17" t="s">
        <v>12</v>
      </c>
      <c r="S21" s="17" t="s">
        <v>9</v>
      </c>
      <c r="T21" s="17" t="s">
        <v>10</v>
      </c>
      <c r="U21" s="17" t="s">
        <v>11</v>
      </c>
      <c r="V21" s="17" t="s">
        <v>12</v>
      </c>
      <c r="W21" s="13"/>
    </row>
    <row r="22" spans="1:23" ht="15">
      <c r="A22" s="23"/>
      <c r="B22" s="23"/>
      <c r="C22" s="23"/>
      <c r="D22" s="23"/>
      <c r="E22" s="13"/>
      <c r="F22" s="24" t="s">
        <v>13</v>
      </c>
      <c r="G22" s="24" t="s">
        <v>14</v>
      </c>
      <c r="H22" s="13"/>
      <c r="I22" s="13"/>
      <c r="J22" s="13"/>
      <c r="K22" s="25" t="s">
        <v>15</v>
      </c>
      <c r="L22" s="25" t="s">
        <v>16</v>
      </c>
      <c r="M22" s="13"/>
      <c r="N22" s="13"/>
      <c r="O22" s="24" t="s">
        <v>17</v>
      </c>
      <c r="P22" s="24" t="s">
        <v>18</v>
      </c>
      <c r="Q22" s="13"/>
      <c r="R22" s="13"/>
      <c r="S22" s="13"/>
      <c r="T22" s="13"/>
      <c r="U22" s="13"/>
      <c r="V22" s="13"/>
      <c r="W22" s="13"/>
    </row>
    <row r="23" spans="1:23" ht="16" customHeight="1">
      <c r="A23" s="26" t="s">
        <v>61</v>
      </c>
      <c r="B23" s="26" t="s">
        <v>62</v>
      </c>
      <c r="C23" s="27" t="s">
        <v>63</v>
      </c>
      <c r="D23" s="28" t="s">
        <v>64</v>
      </c>
      <c r="E23" s="29">
        <v>100</v>
      </c>
      <c r="F23" s="29">
        <v>0</v>
      </c>
      <c r="G23" s="29">
        <v>1</v>
      </c>
      <c r="H23" s="29">
        <v>0</v>
      </c>
      <c r="I23" s="30">
        <f>E23*0.8+F23+G23-H23*0.8</f>
        <v>81</v>
      </c>
      <c r="J23" s="29">
        <v>0</v>
      </c>
      <c r="K23" s="29">
        <v>0</v>
      </c>
      <c r="L23" s="29">
        <v>0</v>
      </c>
      <c r="M23" s="30">
        <f>J23*0.9+L23</f>
        <v>0</v>
      </c>
      <c r="N23" s="31">
        <v>90</v>
      </c>
      <c r="O23" s="31">
        <v>63</v>
      </c>
      <c r="P23" s="31">
        <v>0</v>
      </c>
      <c r="Q23" s="31">
        <v>0</v>
      </c>
      <c r="R23" s="32">
        <f t="shared" ref="R23:R38" si="5">N23*0.7+O23+P23-Q23</f>
        <v>126</v>
      </c>
      <c r="S23" s="31">
        <v>90</v>
      </c>
      <c r="T23" s="31">
        <v>1</v>
      </c>
      <c r="U23" s="29">
        <v>0</v>
      </c>
      <c r="V23" s="30">
        <f>S23*0.8+T23-U23</f>
        <v>73</v>
      </c>
      <c r="W23" s="29">
        <f>I23*0.2+M23*0+R23*0.7+V23*0.1</f>
        <v>111.69999999999999</v>
      </c>
    </row>
    <row r="24" spans="1:23" ht="16" customHeight="1">
      <c r="A24" s="26" t="s">
        <v>65</v>
      </c>
      <c r="B24" s="26" t="s">
        <v>66</v>
      </c>
      <c r="C24" s="27" t="s">
        <v>63</v>
      </c>
      <c r="D24" s="28" t="s">
        <v>64</v>
      </c>
      <c r="E24" s="29">
        <v>100</v>
      </c>
      <c r="F24" s="29">
        <v>0</v>
      </c>
      <c r="G24" s="29">
        <v>2</v>
      </c>
      <c r="H24" s="29">
        <v>0</v>
      </c>
      <c r="I24" s="30">
        <f t="shared" ref="I24:I38" si="6">E24*0.8+F24+G24-H24*0.8</f>
        <v>82</v>
      </c>
      <c r="J24" s="29">
        <v>0</v>
      </c>
      <c r="K24" s="29">
        <v>0</v>
      </c>
      <c r="L24" s="29">
        <v>0</v>
      </c>
      <c r="M24" s="30">
        <f t="shared" ref="M24:M37" si="7">J24*0.9+L24</f>
        <v>0</v>
      </c>
      <c r="N24" s="31">
        <v>90</v>
      </c>
      <c r="O24" s="31">
        <v>39</v>
      </c>
      <c r="P24" s="31">
        <v>0</v>
      </c>
      <c r="Q24" s="31">
        <v>0</v>
      </c>
      <c r="R24" s="32">
        <f t="shared" si="5"/>
        <v>102</v>
      </c>
      <c r="S24" s="31">
        <v>90</v>
      </c>
      <c r="T24" s="31">
        <v>5</v>
      </c>
      <c r="U24" s="29">
        <v>0</v>
      </c>
      <c r="V24" s="30">
        <f t="shared" ref="V24:V38" si="8">S24*0.8+T24-U24</f>
        <v>77</v>
      </c>
      <c r="W24" s="29">
        <f t="shared" ref="W24:W38" si="9">I24*0.2+M24*0+R24*0.7+V24*0.1</f>
        <v>95.5</v>
      </c>
    </row>
    <row r="25" spans="1:23" ht="16" customHeight="1">
      <c r="A25" s="26" t="s">
        <v>67</v>
      </c>
      <c r="B25" s="26" t="s">
        <v>68</v>
      </c>
      <c r="C25" s="27" t="s">
        <v>63</v>
      </c>
      <c r="D25" s="28" t="s">
        <v>64</v>
      </c>
      <c r="E25" s="31">
        <v>100</v>
      </c>
      <c r="F25" s="31">
        <v>0</v>
      </c>
      <c r="G25" s="31">
        <v>1</v>
      </c>
      <c r="H25" s="31">
        <v>0</v>
      </c>
      <c r="I25" s="30">
        <f t="shared" si="6"/>
        <v>81</v>
      </c>
      <c r="J25" s="29">
        <v>0</v>
      </c>
      <c r="K25" s="29">
        <v>0</v>
      </c>
      <c r="L25" s="29">
        <v>0</v>
      </c>
      <c r="M25" s="30">
        <f t="shared" si="7"/>
        <v>0</v>
      </c>
      <c r="N25" s="31">
        <v>90</v>
      </c>
      <c r="O25" s="31">
        <v>65.400000000000006</v>
      </c>
      <c r="P25" s="31">
        <v>0</v>
      </c>
      <c r="Q25" s="31">
        <v>0</v>
      </c>
      <c r="R25" s="32">
        <f t="shared" si="5"/>
        <v>128.4</v>
      </c>
      <c r="S25" s="31">
        <v>90</v>
      </c>
      <c r="T25" s="31">
        <v>0</v>
      </c>
      <c r="U25" s="31">
        <v>0</v>
      </c>
      <c r="V25" s="30">
        <f t="shared" si="8"/>
        <v>72</v>
      </c>
      <c r="W25" s="29">
        <f t="shared" si="9"/>
        <v>113.28</v>
      </c>
    </row>
    <row r="26" spans="1:23" ht="16" customHeight="1">
      <c r="A26" s="26" t="s">
        <v>69</v>
      </c>
      <c r="B26" s="26" t="s">
        <v>70</v>
      </c>
      <c r="C26" s="27" t="s">
        <v>63</v>
      </c>
      <c r="D26" s="28" t="s">
        <v>64</v>
      </c>
      <c r="E26" s="30">
        <v>100</v>
      </c>
      <c r="F26" s="30">
        <v>0</v>
      </c>
      <c r="G26" s="30">
        <v>7</v>
      </c>
      <c r="H26" s="30">
        <v>0</v>
      </c>
      <c r="I26" s="30">
        <f t="shared" si="6"/>
        <v>87</v>
      </c>
      <c r="J26" s="29">
        <v>0</v>
      </c>
      <c r="K26" s="29">
        <v>0</v>
      </c>
      <c r="L26" s="29">
        <v>0</v>
      </c>
      <c r="M26" s="30">
        <f t="shared" si="7"/>
        <v>0</v>
      </c>
      <c r="N26" s="32">
        <v>91</v>
      </c>
      <c r="O26" s="32">
        <v>4.2</v>
      </c>
      <c r="P26" s="32">
        <v>0</v>
      </c>
      <c r="Q26" s="32">
        <v>0</v>
      </c>
      <c r="R26" s="32">
        <f t="shared" si="5"/>
        <v>67.899999999999991</v>
      </c>
      <c r="S26" s="32">
        <v>90</v>
      </c>
      <c r="T26" s="32">
        <v>0</v>
      </c>
      <c r="U26" s="30">
        <v>0</v>
      </c>
      <c r="V26" s="30">
        <f t="shared" si="8"/>
        <v>72</v>
      </c>
      <c r="W26" s="29">
        <f t="shared" si="9"/>
        <v>72.13</v>
      </c>
    </row>
    <row r="27" spans="1:23" ht="16" customHeight="1">
      <c r="A27" s="26" t="s">
        <v>71</v>
      </c>
      <c r="B27" s="26" t="s">
        <v>72</v>
      </c>
      <c r="C27" s="27" t="s">
        <v>63</v>
      </c>
      <c r="D27" s="28" t="s">
        <v>64</v>
      </c>
      <c r="E27" s="29">
        <v>100</v>
      </c>
      <c r="F27" s="29">
        <v>1</v>
      </c>
      <c r="G27" s="29">
        <v>4.5</v>
      </c>
      <c r="H27" s="29">
        <v>0</v>
      </c>
      <c r="I27" s="30">
        <f t="shared" si="6"/>
        <v>85.5</v>
      </c>
      <c r="J27" s="29">
        <v>0</v>
      </c>
      <c r="K27" s="29">
        <v>0</v>
      </c>
      <c r="L27" s="29">
        <v>0</v>
      </c>
      <c r="M27" s="30">
        <f t="shared" si="7"/>
        <v>0</v>
      </c>
      <c r="N27" s="32">
        <v>91</v>
      </c>
      <c r="O27" s="31">
        <v>30</v>
      </c>
      <c r="P27" s="31">
        <v>3</v>
      </c>
      <c r="Q27" s="31">
        <v>0</v>
      </c>
      <c r="R27" s="32">
        <f t="shared" si="5"/>
        <v>96.699999999999989</v>
      </c>
      <c r="S27" s="32">
        <v>90</v>
      </c>
      <c r="T27" s="31">
        <v>0</v>
      </c>
      <c r="U27" s="29">
        <v>0</v>
      </c>
      <c r="V27" s="30">
        <f t="shared" si="8"/>
        <v>72</v>
      </c>
      <c r="W27" s="29">
        <f t="shared" si="9"/>
        <v>91.99</v>
      </c>
    </row>
    <row r="28" spans="1:23" ht="16" customHeight="1">
      <c r="A28" s="26">
        <v>2150021006</v>
      </c>
      <c r="B28" s="26" t="s">
        <v>73</v>
      </c>
      <c r="C28" s="27" t="s">
        <v>63</v>
      </c>
      <c r="D28" s="28" t="s">
        <v>64</v>
      </c>
      <c r="E28" s="29">
        <v>100</v>
      </c>
      <c r="F28" s="29">
        <v>0</v>
      </c>
      <c r="G28" s="29">
        <v>0</v>
      </c>
      <c r="H28" s="29">
        <v>0</v>
      </c>
      <c r="I28" s="30">
        <f t="shared" si="6"/>
        <v>80</v>
      </c>
      <c r="J28" s="29">
        <v>0</v>
      </c>
      <c r="K28" s="29">
        <v>0</v>
      </c>
      <c r="L28" s="29">
        <v>0</v>
      </c>
      <c r="M28" s="30">
        <f t="shared" si="7"/>
        <v>0</v>
      </c>
      <c r="N28" s="31">
        <v>90</v>
      </c>
      <c r="O28" s="31">
        <v>42</v>
      </c>
      <c r="P28" s="31">
        <v>0</v>
      </c>
      <c r="Q28" s="31">
        <v>0</v>
      </c>
      <c r="R28" s="32">
        <f t="shared" si="5"/>
        <v>105</v>
      </c>
      <c r="S28" s="31">
        <v>90</v>
      </c>
      <c r="T28" s="31">
        <v>0</v>
      </c>
      <c r="U28" s="29">
        <v>0</v>
      </c>
      <c r="V28" s="30">
        <f t="shared" si="8"/>
        <v>72</v>
      </c>
      <c r="W28" s="29">
        <f t="shared" si="9"/>
        <v>96.7</v>
      </c>
    </row>
    <row r="29" spans="1:23" ht="16" customHeight="1">
      <c r="A29" s="26" t="s">
        <v>74</v>
      </c>
      <c r="B29" s="26" t="s">
        <v>75</v>
      </c>
      <c r="C29" s="27" t="s">
        <v>63</v>
      </c>
      <c r="D29" s="28" t="s">
        <v>64</v>
      </c>
      <c r="E29" s="29">
        <v>100</v>
      </c>
      <c r="F29" s="29">
        <v>0</v>
      </c>
      <c r="G29" s="29">
        <v>1</v>
      </c>
      <c r="H29" s="29">
        <v>0</v>
      </c>
      <c r="I29" s="30">
        <f t="shared" si="6"/>
        <v>81</v>
      </c>
      <c r="J29" s="29">
        <v>0</v>
      </c>
      <c r="K29" s="29">
        <v>0</v>
      </c>
      <c r="L29" s="29">
        <v>0</v>
      </c>
      <c r="M29" s="30">
        <f t="shared" si="7"/>
        <v>0</v>
      </c>
      <c r="N29" s="31">
        <v>90</v>
      </c>
      <c r="O29" s="31">
        <v>70</v>
      </c>
      <c r="P29" s="31">
        <v>0</v>
      </c>
      <c r="Q29" s="31">
        <v>0</v>
      </c>
      <c r="R29" s="32">
        <f t="shared" si="5"/>
        <v>133</v>
      </c>
      <c r="S29" s="31">
        <v>90</v>
      </c>
      <c r="T29" s="31">
        <v>2</v>
      </c>
      <c r="U29" s="29">
        <v>0</v>
      </c>
      <c r="V29" s="30">
        <f t="shared" si="8"/>
        <v>74</v>
      </c>
      <c r="W29" s="29">
        <f t="shared" si="9"/>
        <v>116.7</v>
      </c>
    </row>
    <row r="30" spans="1:23" ht="16" customHeight="1">
      <c r="A30" s="26">
        <v>2150021008</v>
      </c>
      <c r="B30" s="26" t="s">
        <v>76</v>
      </c>
      <c r="C30" s="27" t="s">
        <v>63</v>
      </c>
      <c r="D30" s="28" t="s">
        <v>64</v>
      </c>
      <c r="E30" s="29">
        <v>100</v>
      </c>
      <c r="F30" s="29">
        <v>0</v>
      </c>
      <c r="G30" s="29">
        <v>7.5</v>
      </c>
      <c r="H30" s="29">
        <v>0</v>
      </c>
      <c r="I30" s="30">
        <f t="shared" si="6"/>
        <v>87.5</v>
      </c>
      <c r="J30" s="29">
        <v>0</v>
      </c>
      <c r="K30" s="29">
        <v>0</v>
      </c>
      <c r="L30" s="29">
        <v>0</v>
      </c>
      <c r="M30" s="30">
        <f t="shared" si="7"/>
        <v>0</v>
      </c>
      <c r="N30" s="31">
        <v>90</v>
      </c>
      <c r="O30" s="31">
        <v>35.6</v>
      </c>
      <c r="P30" s="31">
        <v>0</v>
      </c>
      <c r="Q30" s="31">
        <v>0</v>
      </c>
      <c r="R30" s="32">
        <f t="shared" si="5"/>
        <v>98.6</v>
      </c>
      <c r="S30" s="31">
        <v>90</v>
      </c>
      <c r="T30" s="31">
        <v>1</v>
      </c>
      <c r="U30" s="29">
        <v>0</v>
      </c>
      <c r="V30" s="30">
        <f t="shared" si="8"/>
        <v>73</v>
      </c>
      <c r="W30" s="29">
        <f t="shared" si="9"/>
        <v>93.82</v>
      </c>
    </row>
    <row r="31" spans="1:23" ht="16" customHeight="1">
      <c r="A31" s="26" t="s">
        <v>77</v>
      </c>
      <c r="B31" s="26" t="s">
        <v>78</v>
      </c>
      <c r="C31" s="27" t="s">
        <v>63</v>
      </c>
      <c r="D31" s="28" t="s">
        <v>64</v>
      </c>
      <c r="E31" s="29">
        <v>100</v>
      </c>
      <c r="F31" s="29">
        <v>0</v>
      </c>
      <c r="G31" s="29">
        <v>1</v>
      </c>
      <c r="H31" s="29">
        <v>0</v>
      </c>
      <c r="I31" s="30">
        <f t="shared" si="6"/>
        <v>81</v>
      </c>
      <c r="J31" s="29">
        <v>0</v>
      </c>
      <c r="K31" s="29">
        <v>0</v>
      </c>
      <c r="L31" s="29">
        <v>0</v>
      </c>
      <c r="M31" s="30">
        <f t="shared" si="7"/>
        <v>0</v>
      </c>
      <c r="N31" s="31">
        <v>90</v>
      </c>
      <c r="O31" s="31">
        <v>0</v>
      </c>
      <c r="P31" s="31">
        <v>0</v>
      </c>
      <c r="Q31" s="31">
        <v>0</v>
      </c>
      <c r="R31" s="32">
        <f t="shared" si="5"/>
        <v>62.999999999999993</v>
      </c>
      <c r="S31" s="31">
        <v>90</v>
      </c>
      <c r="T31" s="31">
        <v>0</v>
      </c>
      <c r="U31" s="29">
        <v>0</v>
      </c>
      <c r="V31" s="30">
        <f t="shared" si="8"/>
        <v>72</v>
      </c>
      <c r="W31" s="29">
        <f t="shared" si="9"/>
        <v>67.5</v>
      </c>
    </row>
    <row r="32" spans="1:23" ht="16" customHeight="1">
      <c r="A32" s="1" t="s">
        <v>79</v>
      </c>
      <c r="B32" s="1" t="s">
        <v>80</v>
      </c>
      <c r="C32" s="27" t="s">
        <v>63</v>
      </c>
      <c r="D32" s="28" t="s">
        <v>64</v>
      </c>
      <c r="E32" s="33">
        <v>100</v>
      </c>
      <c r="F32" s="33">
        <v>1</v>
      </c>
      <c r="G32" s="33">
        <v>6</v>
      </c>
      <c r="H32" s="33">
        <v>0</v>
      </c>
      <c r="I32" s="30">
        <f t="shared" si="6"/>
        <v>87</v>
      </c>
      <c r="J32" s="29">
        <v>0</v>
      </c>
      <c r="K32" s="29">
        <v>0</v>
      </c>
      <c r="L32" s="29">
        <v>0</v>
      </c>
      <c r="M32" s="30">
        <f t="shared" si="7"/>
        <v>0</v>
      </c>
      <c r="N32" s="34">
        <v>90</v>
      </c>
      <c r="O32" s="34">
        <v>24.6</v>
      </c>
      <c r="P32" s="34">
        <v>0</v>
      </c>
      <c r="Q32" s="34">
        <v>0</v>
      </c>
      <c r="R32" s="32">
        <f t="shared" si="5"/>
        <v>87.6</v>
      </c>
      <c r="S32" s="34">
        <v>90</v>
      </c>
      <c r="T32" s="34">
        <v>0</v>
      </c>
      <c r="U32" s="33">
        <v>0</v>
      </c>
      <c r="V32" s="30">
        <f t="shared" si="8"/>
        <v>72</v>
      </c>
      <c r="W32" s="29">
        <f t="shared" si="9"/>
        <v>85.92</v>
      </c>
    </row>
    <row r="33" spans="1:23" ht="16" customHeight="1">
      <c r="A33" s="35" t="s">
        <v>81</v>
      </c>
      <c r="B33" s="35" t="s">
        <v>82</v>
      </c>
      <c r="C33" s="36" t="s">
        <v>63</v>
      </c>
      <c r="D33" s="37" t="s">
        <v>64</v>
      </c>
      <c r="E33" s="33">
        <v>100</v>
      </c>
      <c r="F33" s="33">
        <v>1</v>
      </c>
      <c r="G33" s="33">
        <v>1</v>
      </c>
      <c r="H33" s="33">
        <v>0</v>
      </c>
      <c r="I33" s="30">
        <f t="shared" si="6"/>
        <v>82</v>
      </c>
      <c r="J33" s="29">
        <v>0</v>
      </c>
      <c r="K33" s="29">
        <v>0</v>
      </c>
      <c r="L33" s="29">
        <v>0</v>
      </c>
      <c r="M33" s="30">
        <f t="shared" si="7"/>
        <v>0</v>
      </c>
      <c r="N33" s="34">
        <v>90</v>
      </c>
      <c r="O33" s="34">
        <v>23.4</v>
      </c>
      <c r="P33" s="34">
        <v>3.5</v>
      </c>
      <c r="Q33" s="34">
        <v>0</v>
      </c>
      <c r="R33" s="32">
        <f t="shared" si="5"/>
        <v>89.899999999999991</v>
      </c>
      <c r="S33" s="34">
        <v>90</v>
      </c>
      <c r="T33" s="34">
        <v>0</v>
      </c>
      <c r="U33" s="33">
        <v>0</v>
      </c>
      <c r="V33" s="30">
        <f t="shared" si="8"/>
        <v>72</v>
      </c>
      <c r="W33" s="29">
        <f t="shared" si="9"/>
        <v>86.53</v>
      </c>
    </row>
    <row r="34" spans="1:23" ht="16" customHeight="1">
      <c r="A34" s="26" t="s">
        <v>83</v>
      </c>
      <c r="B34" s="26" t="s">
        <v>84</v>
      </c>
      <c r="C34" s="27" t="s">
        <v>63</v>
      </c>
      <c r="D34" s="28" t="s">
        <v>64</v>
      </c>
      <c r="E34" s="33">
        <v>100</v>
      </c>
      <c r="F34" s="33">
        <v>0</v>
      </c>
      <c r="G34" s="33">
        <v>1</v>
      </c>
      <c r="H34" s="33">
        <v>0</v>
      </c>
      <c r="I34" s="30">
        <f t="shared" si="6"/>
        <v>81</v>
      </c>
      <c r="J34" s="29">
        <v>0</v>
      </c>
      <c r="K34" s="29">
        <v>0</v>
      </c>
      <c r="L34" s="29">
        <v>0</v>
      </c>
      <c r="M34" s="30">
        <f t="shared" si="7"/>
        <v>0</v>
      </c>
      <c r="N34" s="34">
        <v>90</v>
      </c>
      <c r="O34" s="34">
        <v>5.6</v>
      </c>
      <c r="P34" s="34">
        <v>0</v>
      </c>
      <c r="Q34" s="34">
        <v>0</v>
      </c>
      <c r="R34" s="32">
        <f t="shared" si="5"/>
        <v>68.599999999999994</v>
      </c>
      <c r="S34" s="34">
        <v>90</v>
      </c>
      <c r="T34" s="34">
        <v>0</v>
      </c>
      <c r="U34" s="33">
        <v>0</v>
      </c>
      <c r="V34" s="30">
        <f t="shared" si="8"/>
        <v>72</v>
      </c>
      <c r="W34" s="29">
        <f t="shared" si="9"/>
        <v>71.42</v>
      </c>
    </row>
    <row r="35" spans="1:23" ht="16" customHeight="1">
      <c r="A35" s="35">
        <v>2150021015</v>
      </c>
      <c r="B35" s="35" t="s">
        <v>85</v>
      </c>
      <c r="C35" s="27" t="s">
        <v>63</v>
      </c>
      <c r="D35" s="28" t="s">
        <v>64</v>
      </c>
      <c r="E35" s="30">
        <v>100</v>
      </c>
      <c r="F35" s="30">
        <v>0</v>
      </c>
      <c r="G35" s="30">
        <v>7</v>
      </c>
      <c r="H35" s="30">
        <v>0</v>
      </c>
      <c r="I35" s="30">
        <f t="shared" si="6"/>
        <v>87</v>
      </c>
      <c r="J35" s="29">
        <v>0</v>
      </c>
      <c r="K35" s="29">
        <v>0</v>
      </c>
      <c r="L35" s="29">
        <v>0</v>
      </c>
      <c r="M35" s="30">
        <f t="shared" si="7"/>
        <v>0</v>
      </c>
      <c r="N35" s="32">
        <v>90</v>
      </c>
      <c r="O35" s="32">
        <v>21</v>
      </c>
      <c r="P35" s="32">
        <v>0</v>
      </c>
      <c r="Q35" s="32">
        <v>0</v>
      </c>
      <c r="R35" s="32">
        <f t="shared" si="5"/>
        <v>84</v>
      </c>
      <c r="S35" s="32">
        <v>90</v>
      </c>
      <c r="T35" s="34">
        <v>1</v>
      </c>
      <c r="U35" s="33">
        <v>0</v>
      </c>
      <c r="V35" s="30">
        <f t="shared" si="8"/>
        <v>73</v>
      </c>
      <c r="W35" s="29">
        <f t="shared" si="9"/>
        <v>83.5</v>
      </c>
    </row>
    <row r="36" spans="1:23" ht="16" customHeight="1">
      <c r="A36" s="35" t="s">
        <v>86</v>
      </c>
      <c r="B36" s="35" t="s">
        <v>87</v>
      </c>
      <c r="C36" s="36" t="s">
        <v>63</v>
      </c>
      <c r="D36" s="37" t="s">
        <v>64</v>
      </c>
      <c r="E36" s="33">
        <v>100</v>
      </c>
      <c r="F36" s="33">
        <v>0</v>
      </c>
      <c r="G36" s="33">
        <v>0</v>
      </c>
      <c r="H36" s="33">
        <v>0</v>
      </c>
      <c r="I36" s="30">
        <f t="shared" si="6"/>
        <v>80</v>
      </c>
      <c r="J36" s="29">
        <v>0</v>
      </c>
      <c r="K36" s="29">
        <v>0</v>
      </c>
      <c r="L36" s="29">
        <v>0</v>
      </c>
      <c r="M36" s="30">
        <f t="shared" si="7"/>
        <v>0</v>
      </c>
      <c r="N36" s="34">
        <v>90</v>
      </c>
      <c r="O36" s="34">
        <v>43.8</v>
      </c>
      <c r="P36" s="34">
        <v>0</v>
      </c>
      <c r="Q36" s="34">
        <v>0</v>
      </c>
      <c r="R36" s="32">
        <f t="shared" si="5"/>
        <v>106.79999999999998</v>
      </c>
      <c r="S36" s="34">
        <v>90</v>
      </c>
      <c r="T36" s="34">
        <v>0</v>
      </c>
      <c r="U36" s="33">
        <v>0</v>
      </c>
      <c r="V36" s="30">
        <f t="shared" si="8"/>
        <v>72</v>
      </c>
      <c r="W36" s="29">
        <f t="shared" si="9"/>
        <v>97.95999999999998</v>
      </c>
    </row>
    <row r="37" spans="1:23" ht="16" customHeight="1">
      <c r="A37" s="35">
        <v>2150021017</v>
      </c>
      <c r="B37" s="35" t="s">
        <v>88</v>
      </c>
      <c r="C37" s="36" t="s">
        <v>63</v>
      </c>
      <c r="D37" s="37" t="s">
        <v>64</v>
      </c>
      <c r="E37" s="33">
        <v>100</v>
      </c>
      <c r="F37" s="33">
        <v>0</v>
      </c>
      <c r="G37" s="33">
        <v>1</v>
      </c>
      <c r="H37" s="33">
        <v>0</v>
      </c>
      <c r="I37" s="30">
        <f t="shared" si="6"/>
        <v>81</v>
      </c>
      <c r="J37" s="29">
        <v>0</v>
      </c>
      <c r="K37" s="29">
        <v>0</v>
      </c>
      <c r="L37" s="29">
        <v>0</v>
      </c>
      <c r="M37" s="30">
        <f t="shared" si="7"/>
        <v>0</v>
      </c>
      <c r="N37" s="34">
        <v>91</v>
      </c>
      <c r="O37" s="34">
        <v>0</v>
      </c>
      <c r="P37" s="34">
        <v>0</v>
      </c>
      <c r="Q37" s="34">
        <v>0</v>
      </c>
      <c r="R37" s="32">
        <f t="shared" si="5"/>
        <v>63.699999999999996</v>
      </c>
      <c r="S37" s="34">
        <v>90</v>
      </c>
      <c r="T37" s="34">
        <v>1</v>
      </c>
      <c r="U37" s="33">
        <v>0</v>
      </c>
      <c r="V37" s="30">
        <f t="shared" si="8"/>
        <v>73</v>
      </c>
      <c r="W37" s="29">
        <f t="shared" si="9"/>
        <v>68.089999999999989</v>
      </c>
    </row>
    <row r="38" spans="1:23" ht="16" customHeight="1">
      <c r="A38" s="35" t="s">
        <v>89</v>
      </c>
      <c r="B38" s="35" t="s">
        <v>90</v>
      </c>
      <c r="C38" s="36" t="s">
        <v>63</v>
      </c>
      <c r="D38" s="37" t="s">
        <v>64</v>
      </c>
      <c r="E38" s="32">
        <v>100</v>
      </c>
      <c r="F38" s="32">
        <v>0</v>
      </c>
      <c r="G38" s="32">
        <v>1</v>
      </c>
      <c r="H38" s="32">
        <v>0</v>
      </c>
      <c r="I38" s="30">
        <f t="shared" si="6"/>
        <v>81</v>
      </c>
      <c r="J38" s="29">
        <v>0</v>
      </c>
      <c r="K38" s="29">
        <v>0</v>
      </c>
      <c r="L38" s="29">
        <v>0</v>
      </c>
      <c r="M38" s="30">
        <f>J38*0.9+L38</f>
        <v>0</v>
      </c>
      <c r="N38" s="32">
        <v>90</v>
      </c>
      <c r="O38" s="32">
        <v>0</v>
      </c>
      <c r="P38" s="32">
        <v>0</v>
      </c>
      <c r="Q38" s="32">
        <v>0</v>
      </c>
      <c r="R38" s="32">
        <f t="shared" si="5"/>
        <v>62.999999999999993</v>
      </c>
      <c r="S38" s="32">
        <v>90</v>
      </c>
      <c r="T38" s="32">
        <v>1</v>
      </c>
      <c r="U38" s="32">
        <v>0</v>
      </c>
      <c r="V38" s="30">
        <f t="shared" si="8"/>
        <v>73</v>
      </c>
      <c r="W38" s="29">
        <f t="shared" si="9"/>
        <v>67.599999999999994</v>
      </c>
    </row>
    <row r="44" spans="1:23" ht="24">
      <c r="A44" s="38" t="s">
        <v>60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40"/>
    </row>
    <row r="45" spans="1:23" ht="16" customHeight="1">
      <c r="A45" s="41" t="s">
        <v>0</v>
      </c>
      <c r="B45" s="42" t="s">
        <v>1</v>
      </c>
      <c r="C45" s="42" t="s">
        <v>92</v>
      </c>
      <c r="D45" s="42" t="s">
        <v>93</v>
      </c>
      <c r="E45" s="43" t="s">
        <v>4</v>
      </c>
      <c r="F45" s="44"/>
      <c r="G45" s="44"/>
      <c r="H45" s="44"/>
      <c r="I45" s="45"/>
      <c r="J45" s="43" t="s">
        <v>5</v>
      </c>
      <c r="K45" s="44"/>
      <c r="L45" s="44"/>
      <c r="M45" s="45"/>
      <c r="N45" s="43" t="s">
        <v>6</v>
      </c>
      <c r="O45" s="44"/>
      <c r="P45" s="44"/>
      <c r="Q45" s="44"/>
      <c r="R45" s="45"/>
      <c r="S45" s="43" t="s">
        <v>7</v>
      </c>
      <c r="T45" s="44"/>
      <c r="U45" s="44"/>
      <c r="V45" s="45"/>
      <c r="W45" s="46" t="s">
        <v>8</v>
      </c>
    </row>
    <row r="46" spans="1:23" ht="16" customHeight="1">
      <c r="A46" s="47"/>
      <c r="B46" s="48"/>
      <c r="C46" s="48"/>
      <c r="D46" s="48"/>
      <c r="E46" s="42" t="s">
        <v>9</v>
      </c>
      <c r="F46" s="43" t="s">
        <v>10</v>
      </c>
      <c r="G46" s="45"/>
      <c r="H46" s="42" t="s">
        <v>11</v>
      </c>
      <c r="I46" s="49" t="s">
        <v>12</v>
      </c>
      <c r="J46" s="50" t="s">
        <v>9</v>
      </c>
      <c r="K46" s="51" t="s">
        <v>10</v>
      </c>
      <c r="L46" s="52"/>
      <c r="M46" s="49" t="s">
        <v>12</v>
      </c>
      <c r="N46" s="42" t="s">
        <v>9</v>
      </c>
      <c r="O46" s="43" t="s">
        <v>10</v>
      </c>
      <c r="P46" s="44"/>
      <c r="Q46" s="42" t="s">
        <v>11</v>
      </c>
      <c r="R46" s="49" t="s">
        <v>12</v>
      </c>
      <c r="S46" s="42" t="s">
        <v>9</v>
      </c>
      <c r="T46" s="42" t="s">
        <v>10</v>
      </c>
      <c r="U46" s="42" t="s">
        <v>11</v>
      </c>
      <c r="V46" s="50" t="s">
        <v>12</v>
      </c>
      <c r="W46" s="53"/>
    </row>
    <row r="47" spans="1:23" ht="16">
      <c r="A47" s="54"/>
      <c r="B47" s="55"/>
      <c r="C47" s="55"/>
      <c r="D47" s="55"/>
      <c r="E47" s="55"/>
      <c r="F47" s="56" t="s">
        <v>13</v>
      </c>
      <c r="G47" s="56" t="s">
        <v>14</v>
      </c>
      <c r="H47" s="55"/>
      <c r="I47" s="57"/>
      <c r="J47" s="58"/>
      <c r="K47" s="59" t="s">
        <v>15</v>
      </c>
      <c r="L47" s="59" t="s">
        <v>16</v>
      </c>
      <c r="M47" s="57"/>
      <c r="N47" s="55"/>
      <c r="O47" s="56" t="s">
        <v>17</v>
      </c>
      <c r="P47" s="56" t="s">
        <v>18</v>
      </c>
      <c r="Q47" s="55"/>
      <c r="R47" s="57"/>
      <c r="S47" s="55"/>
      <c r="T47" s="55"/>
      <c r="U47" s="55"/>
      <c r="V47" s="58"/>
      <c r="W47" s="60"/>
    </row>
    <row r="48" spans="1:23" ht="16" customHeight="1">
      <c r="A48" s="61">
        <v>2250021001</v>
      </c>
      <c r="B48" s="62" t="s">
        <v>34</v>
      </c>
      <c r="C48" s="62" t="s">
        <v>94</v>
      </c>
      <c r="D48" s="62" t="s">
        <v>64</v>
      </c>
      <c r="E48" s="63">
        <v>100</v>
      </c>
      <c r="F48" s="64">
        <v>0</v>
      </c>
      <c r="G48" s="64">
        <v>1</v>
      </c>
      <c r="H48" s="63">
        <v>0</v>
      </c>
      <c r="I48" s="65">
        <f>E48*0.8+F48+G48</f>
        <v>81</v>
      </c>
      <c r="J48" s="66">
        <v>90</v>
      </c>
      <c r="K48" s="63">
        <v>0</v>
      </c>
      <c r="L48" s="63">
        <v>0</v>
      </c>
      <c r="M48" s="65">
        <f t="shared" ref="M48:M72" si="10">J48*0.9+K48+L48</f>
        <v>81</v>
      </c>
      <c r="N48" s="67">
        <v>90</v>
      </c>
      <c r="O48" s="67">
        <v>9</v>
      </c>
      <c r="P48" s="63">
        <v>0</v>
      </c>
      <c r="Q48" s="63">
        <v>0</v>
      </c>
      <c r="R48" s="65">
        <f t="shared" ref="R48:R72" si="11">N48*0.7+O48+P48</f>
        <v>72</v>
      </c>
      <c r="S48" s="63">
        <v>90</v>
      </c>
      <c r="T48" s="63">
        <v>0</v>
      </c>
      <c r="U48" s="63">
        <v>0</v>
      </c>
      <c r="V48" s="68">
        <f t="shared" ref="V48:V72" si="12">S48*0.8+T48</f>
        <v>72</v>
      </c>
      <c r="W48" s="69">
        <f>I48*0.2+M48*0.4+R48*0.3+V48*0.1</f>
        <v>77.399999999999991</v>
      </c>
    </row>
    <row r="49" spans="1:24" ht="16" customHeight="1">
      <c r="A49" s="61">
        <v>2250021002</v>
      </c>
      <c r="B49" s="62" t="s">
        <v>35</v>
      </c>
      <c r="C49" s="62" t="s">
        <v>94</v>
      </c>
      <c r="D49" s="62" t="s">
        <v>64</v>
      </c>
      <c r="E49" s="63">
        <v>100</v>
      </c>
      <c r="F49" s="64">
        <v>0</v>
      </c>
      <c r="G49" s="64">
        <v>1</v>
      </c>
      <c r="H49" s="63">
        <v>0</v>
      </c>
      <c r="I49" s="65">
        <f t="shared" ref="I49:I72" si="13">E49*0.8+F49+G49</f>
        <v>81</v>
      </c>
      <c r="J49" s="66">
        <v>90.857142857142904</v>
      </c>
      <c r="K49" s="63">
        <v>0</v>
      </c>
      <c r="L49" s="63">
        <v>0</v>
      </c>
      <c r="M49" s="65">
        <f t="shared" si="10"/>
        <v>81.771428571428615</v>
      </c>
      <c r="N49" s="67">
        <v>90</v>
      </c>
      <c r="O49" s="67">
        <v>0</v>
      </c>
      <c r="P49" s="63">
        <v>0</v>
      </c>
      <c r="Q49" s="63">
        <v>0</v>
      </c>
      <c r="R49" s="65">
        <f t="shared" si="11"/>
        <v>62.999999999999993</v>
      </c>
      <c r="S49" s="63">
        <v>90</v>
      </c>
      <c r="T49" s="63">
        <v>0</v>
      </c>
      <c r="U49" s="63">
        <v>0</v>
      </c>
      <c r="V49" s="68">
        <f t="shared" si="12"/>
        <v>72</v>
      </c>
      <c r="W49" s="69">
        <f t="shared" ref="W49:W72" si="14">I49*0.2+M49*0.4+R49*0.3+V49*0.1</f>
        <v>75.008571428571443</v>
      </c>
    </row>
    <row r="50" spans="1:24" ht="16" customHeight="1">
      <c r="A50" s="61">
        <v>2250021003</v>
      </c>
      <c r="B50" s="62" t="s">
        <v>36</v>
      </c>
      <c r="C50" s="62" t="s">
        <v>94</v>
      </c>
      <c r="D50" s="62" t="s">
        <v>64</v>
      </c>
      <c r="E50" s="63">
        <v>100</v>
      </c>
      <c r="F50" s="64">
        <v>0</v>
      </c>
      <c r="G50" s="64">
        <v>8</v>
      </c>
      <c r="H50" s="63">
        <v>0</v>
      </c>
      <c r="I50" s="65">
        <f t="shared" si="13"/>
        <v>88</v>
      </c>
      <c r="J50" s="66">
        <v>88</v>
      </c>
      <c r="K50" s="63">
        <v>0</v>
      </c>
      <c r="L50" s="63">
        <v>0</v>
      </c>
      <c r="M50" s="65">
        <f t="shared" si="10"/>
        <v>79.2</v>
      </c>
      <c r="N50" s="64">
        <v>90</v>
      </c>
      <c r="O50" s="64">
        <v>0</v>
      </c>
      <c r="P50" s="63">
        <v>0</v>
      </c>
      <c r="Q50" s="63">
        <v>0</v>
      </c>
      <c r="R50" s="65">
        <f t="shared" si="11"/>
        <v>62.999999999999993</v>
      </c>
      <c r="S50" s="63">
        <v>90</v>
      </c>
      <c r="T50" s="63">
        <v>0</v>
      </c>
      <c r="U50" s="63">
        <v>0</v>
      </c>
      <c r="V50" s="68">
        <f t="shared" si="12"/>
        <v>72</v>
      </c>
      <c r="W50" s="69">
        <f t="shared" si="14"/>
        <v>75.38000000000001</v>
      </c>
    </row>
    <row r="51" spans="1:24" ht="16" customHeight="1">
      <c r="A51" s="61">
        <v>2250021005</v>
      </c>
      <c r="B51" s="62" t="s">
        <v>37</v>
      </c>
      <c r="C51" s="62" t="s">
        <v>94</v>
      </c>
      <c r="D51" s="62" t="s">
        <v>64</v>
      </c>
      <c r="E51" s="62">
        <v>100</v>
      </c>
      <c r="F51" s="64">
        <v>0</v>
      </c>
      <c r="G51" s="64">
        <v>1</v>
      </c>
      <c r="H51" s="62">
        <v>0</v>
      </c>
      <c r="I51" s="65">
        <f t="shared" si="13"/>
        <v>81</v>
      </c>
      <c r="J51" s="70">
        <v>88.307692307692307</v>
      </c>
      <c r="K51" s="62">
        <v>0</v>
      </c>
      <c r="L51" s="62">
        <v>0</v>
      </c>
      <c r="M51" s="65">
        <f t="shared" si="10"/>
        <v>79.476923076923072</v>
      </c>
      <c r="N51" s="64">
        <v>90</v>
      </c>
      <c r="O51" s="64">
        <v>0</v>
      </c>
      <c r="P51" s="62">
        <v>0</v>
      </c>
      <c r="Q51" s="62">
        <v>0</v>
      </c>
      <c r="R51" s="65">
        <f t="shared" si="11"/>
        <v>62.999999999999993</v>
      </c>
      <c r="S51" s="62">
        <v>90</v>
      </c>
      <c r="T51" s="62">
        <v>0</v>
      </c>
      <c r="U51" s="62">
        <v>0</v>
      </c>
      <c r="V51" s="68">
        <f t="shared" si="12"/>
        <v>72</v>
      </c>
      <c r="W51" s="69">
        <f t="shared" si="14"/>
        <v>74.090769230769226</v>
      </c>
      <c r="X51" s="2" t="s">
        <v>38</v>
      </c>
    </row>
    <row r="52" spans="1:24" ht="16" customHeight="1">
      <c r="A52" s="61">
        <v>2250021006</v>
      </c>
      <c r="B52" s="62" t="s">
        <v>39</v>
      </c>
      <c r="C52" s="62" t="s">
        <v>94</v>
      </c>
      <c r="D52" s="62" t="s">
        <v>64</v>
      </c>
      <c r="E52" s="62">
        <v>100</v>
      </c>
      <c r="F52" s="64">
        <v>0</v>
      </c>
      <c r="G52" s="64">
        <v>4.5</v>
      </c>
      <c r="H52" s="62">
        <v>0</v>
      </c>
      <c r="I52" s="65">
        <f t="shared" si="13"/>
        <v>84.5</v>
      </c>
      <c r="J52" s="70">
        <v>85.538461538461505</v>
      </c>
      <c r="K52" s="62">
        <v>0</v>
      </c>
      <c r="L52" s="62">
        <v>0</v>
      </c>
      <c r="M52" s="65">
        <f t="shared" si="10"/>
        <v>76.984615384615353</v>
      </c>
      <c r="N52" s="64">
        <v>90</v>
      </c>
      <c r="O52" s="64">
        <v>39</v>
      </c>
      <c r="P52" s="62">
        <v>0</v>
      </c>
      <c r="Q52" s="62">
        <v>0</v>
      </c>
      <c r="R52" s="65">
        <f t="shared" si="11"/>
        <v>102</v>
      </c>
      <c r="S52" s="62">
        <v>90</v>
      </c>
      <c r="T52" s="62">
        <v>0</v>
      </c>
      <c r="U52" s="62">
        <v>0</v>
      </c>
      <c r="V52" s="68">
        <f t="shared" si="12"/>
        <v>72</v>
      </c>
      <c r="W52" s="69">
        <f t="shared" si="14"/>
        <v>85.49384615384615</v>
      </c>
    </row>
    <row r="53" spans="1:24" ht="16" customHeight="1">
      <c r="A53" s="61">
        <v>2250021007</v>
      </c>
      <c r="B53" s="62" t="s">
        <v>40</v>
      </c>
      <c r="C53" s="62" t="s">
        <v>94</v>
      </c>
      <c r="D53" s="62" t="s">
        <v>64</v>
      </c>
      <c r="E53" s="62">
        <v>100</v>
      </c>
      <c r="F53" s="64">
        <v>0</v>
      </c>
      <c r="G53" s="64">
        <v>1</v>
      </c>
      <c r="H53" s="62">
        <v>0</v>
      </c>
      <c r="I53" s="65">
        <f t="shared" si="13"/>
        <v>81</v>
      </c>
      <c r="J53" s="70">
        <v>87.071428571428598</v>
      </c>
      <c r="K53" s="62">
        <v>0</v>
      </c>
      <c r="L53" s="62">
        <v>0</v>
      </c>
      <c r="M53" s="65">
        <f t="shared" si="10"/>
        <v>78.364285714285742</v>
      </c>
      <c r="N53" s="64">
        <v>90</v>
      </c>
      <c r="O53" s="64">
        <v>0</v>
      </c>
      <c r="P53" s="62">
        <v>0</v>
      </c>
      <c r="Q53" s="62">
        <v>0</v>
      </c>
      <c r="R53" s="65">
        <f t="shared" si="11"/>
        <v>62.999999999999993</v>
      </c>
      <c r="S53" s="62">
        <v>90</v>
      </c>
      <c r="T53" s="62">
        <v>0</v>
      </c>
      <c r="U53" s="62">
        <v>0</v>
      </c>
      <c r="V53" s="68">
        <f t="shared" si="12"/>
        <v>72</v>
      </c>
      <c r="W53" s="69">
        <f t="shared" si="14"/>
        <v>73.645714285714305</v>
      </c>
    </row>
    <row r="54" spans="1:24" ht="16" customHeight="1">
      <c r="A54" s="61">
        <v>2250021008</v>
      </c>
      <c r="B54" s="62" t="s">
        <v>41</v>
      </c>
      <c r="C54" s="62" t="s">
        <v>95</v>
      </c>
      <c r="D54" s="62" t="s">
        <v>64</v>
      </c>
      <c r="E54" s="62">
        <v>100</v>
      </c>
      <c r="F54" s="64">
        <v>0</v>
      </c>
      <c r="G54" s="64">
        <v>0</v>
      </c>
      <c r="H54" s="62">
        <v>0</v>
      </c>
      <c r="I54" s="65">
        <f t="shared" si="13"/>
        <v>80</v>
      </c>
      <c r="J54" s="70">
        <v>91.153846153846203</v>
      </c>
      <c r="K54" s="62">
        <v>0</v>
      </c>
      <c r="L54" s="62">
        <v>0</v>
      </c>
      <c r="M54" s="65">
        <f t="shared" si="10"/>
        <v>82.03846153846159</v>
      </c>
      <c r="N54" s="64">
        <v>90</v>
      </c>
      <c r="O54" s="64">
        <v>21</v>
      </c>
      <c r="P54" s="62">
        <v>0</v>
      </c>
      <c r="Q54" s="62">
        <v>0</v>
      </c>
      <c r="R54" s="65">
        <f t="shared" si="11"/>
        <v>84</v>
      </c>
      <c r="S54" s="62">
        <v>90</v>
      </c>
      <c r="T54" s="62">
        <v>0</v>
      </c>
      <c r="U54" s="62">
        <v>0</v>
      </c>
      <c r="V54" s="68">
        <f t="shared" si="12"/>
        <v>72</v>
      </c>
      <c r="W54" s="69">
        <f t="shared" si="14"/>
        <v>81.215384615384636</v>
      </c>
    </row>
    <row r="55" spans="1:24" ht="16" customHeight="1">
      <c r="A55" s="61">
        <v>2250021009</v>
      </c>
      <c r="B55" s="62" t="s">
        <v>42</v>
      </c>
      <c r="C55" s="62" t="s">
        <v>95</v>
      </c>
      <c r="D55" s="62" t="s">
        <v>64</v>
      </c>
      <c r="E55" s="62">
        <v>100</v>
      </c>
      <c r="F55" s="64">
        <v>0</v>
      </c>
      <c r="G55" s="64">
        <v>0</v>
      </c>
      <c r="H55" s="71">
        <v>0</v>
      </c>
      <c r="I55" s="65">
        <f t="shared" si="13"/>
        <v>80</v>
      </c>
      <c r="J55" s="68">
        <v>88.461538461538495</v>
      </c>
      <c r="K55" s="71">
        <v>0</v>
      </c>
      <c r="L55" s="71">
        <v>0</v>
      </c>
      <c r="M55" s="65">
        <f t="shared" si="10"/>
        <v>79.615384615384642</v>
      </c>
      <c r="N55" s="64">
        <v>90</v>
      </c>
      <c r="O55" s="64">
        <v>30</v>
      </c>
      <c r="P55" s="71">
        <v>0</v>
      </c>
      <c r="Q55" s="71">
        <v>0</v>
      </c>
      <c r="R55" s="65">
        <f t="shared" si="11"/>
        <v>93</v>
      </c>
      <c r="S55" s="71">
        <v>90</v>
      </c>
      <c r="T55" s="71">
        <v>0</v>
      </c>
      <c r="U55" s="71">
        <v>0</v>
      </c>
      <c r="V55" s="68">
        <f t="shared" si="12"/>
        <v>72</v>
      </c>
      <c r="W55" s="69">
        <f t="shared" si="14"/>
        <v>82.946153846153848</v>
      </c>
    </row>
    <row r="56" spans="1:24" ht="16" customHeight="1">
      <c r="A56" s="61">
        <v>2250021010</v>
      </c>
      <c r="B56" s="62" t="s">
        <v>43</v>
      </c>
      <c r="C56" s="62" t="s">
        <v>95</v>
      </c>
      <c r="D56" s="62" t="s">
        <v>64</v>
      </c>
      <c r="E56" s="62">
        <v>100</v>
      </c>
      <c r="F56" s="64">
        <v>0</v>
      </c>
      <c r="G56" s="64">
        <v>0</v>
      </c>
      <c r="H56" s="62">
        <v>0</v>
      </c>
      <c r="I56" s="65">
        <f t="shared" si="13"/>
        <v>80</v>
      </c>
      <c r="J56" s="70">
        <v>88</v>
      </c>
      <c r="K56" s="62">
        <v>0</v>
      </c>
      <c r="L56" s="62">
        <v>0</v>
      </c>
      <c r="M56" s="65">
        <f t="shared" si="10"/>
        <v>79.2</v>
      </c>
      <c r="N56" s="64">
        <v>90</v>
      </c>
      <c r="O56" s="64">
        <v>0</v>
      </c>
      <c r="P56" s="62">
        <v>0</v>
      </c>
      <c r="Q56" s="62">
        <v>0</v>
      </c>
      <c r="R56" s="65">
        <f t="shared" si="11"/>
        <v>62.999999999999993</v>
      </c>
      <c r="S56" s="62">
        <v>90</v>
      </c>
      <c r="T56" s="62">
        <v>0</v>
      </c>
      <c r="U56" s="62">
        <v>0</v>
      </c>
      <c r="V56" s="68">
        <f t="shared" si="12"/>
        <v>72</v>
      </c>
      <c r="W56" s="69">
        <f t="shared" si="14"/>
        <v>73.780000000000015</v>
      </c>
      <c r="X56" s="2" t="s">
        <v>38</v>
      </c>
    </row>
    <row r="57" spans="1:24" ht="16" customHeight="1">
      <c r="A57" s="61">
        <v>2250021011</v>
      </c>
      <c r="B57" s="62" t="s">
        <v>44</v>
      </c>
      <c r="C57" s="62" t="s">
        <v>95</v>
      </c>
      <c r="D57" s="62" t="s">
        <v>64</v>
      </c>
      <c r="E57" s="62">
        <v>100</v>
      </c>
      <c r="F57" s="64">
        <v>1.5</v>
      </c>
      <c r="G57" s="64">
        <v>0</v>
      </c>
      <c r="H57" s="62">
        <v>0</v>
      </c>
      <c r="I57" s="65">
        <f t="shared" si="13"/>
        <v>81.5</v>
      </c>
      <c r="J57" s="70">
        <v>87.571428571428598</v>
      </c>
      <c r="K57" s="62">
        <v>0</v>
      </c>
      <c r="L57" s="62">
        <v>0</v>
      </c>
      <c r="M57" s="65">
        <f t="shared" si="10"/>
        <v>78.814285714285745</v>
      </c>
      <c r="N57" s="64">
        <v>90</v>
      </c>
      <c r="O57" s="64">
        <v>0</v>
      </c>
      <c r="P57" s="62">
        <v>0</v>
      </c>
      <c r="Q57" s="62">
        <v>0</v>
      </c>
      <c r="R57" s="65">
        <f t="shared" si="11"/>
        <v>62.999999999999993</v>
      </c>
      <c r="S57" s="62">
        <v>90</v>
      </c>
      <c r="T57" s="62">
        <v>0</v>
      </c>
      <c r="U57" s="62">
        <v>0</v>
      </c>
      <c r="V57" s="68">
        <f t="shared" si="12"/>
        <v>72</v>
      </c>
      <c r="W57" s="69">
        <f t="shared" si="14"/>
        <v>73.925714285714307</v>
      </c>
      <c r="X57" s="2" t="s">
        <v>38</v>
      </c>
    </row>
    <row r="58" spans="1:24" ht="16" customHeight="1">
      <c r="A58" s="61">
        <v>2250021012</v>
      </c>
      <c r="B58" s="62" t="s">
        <v>45</v>
      </c>
      <c r="C58" s="62" t="s">
        <v>95</v>
      </c>
      <c r="D58" s="62" t="s">
        <v>64</v>
      </c>
      <c r="E58" s="63">
        <v>100</v>
      </c>
      <c r="F58" s="64">
        <v>0.25</v>
      </c>
      <c r="G58" s="64">
        <v>1</v>
      </c>
      <c r="H58" s="72">
        <v>0</v>
      </c>
      <c r="I58" s="65">
        <f t="shared" si="13"/>
        <v>81.25</v>
      </c>
      <c r="J58" s="73">
        <v>88.071428571428598</v>
      </c>
      <c r="K58" s="72">
        <v>0</v>
      </c>
      <c r="L58" s="72">
        <v>0</v>
      </c>
      <c r="M58" s="65">
        <f t="shared" si="10"/>
        <v>79.264285714285734</v>
      </c>
      <c r="N58" s="64">
        <v>90</v>
      </c>
      <c r="O58" s="64">
        <v>0</v>
      </c>
      <c r="P58" s="72">
        <v>0</v>
      </c>
      <c r="Q58" s="72">
        <v>0</v>
      </c>
      <c r="R58" s="65">
        <f t="shared" si="11"/>
        <v>62.999999999999993</v>
      </c>
      <c r="S58" s="72">
        <v>90</v>
      </c>
      <c r="T58" s="72">
        <v>0</v>
      </c>
      <c r="U58" s="72">
        <v>0</v>
      </c>
      <c r="V58" s="68">
        <f t="shared" si="12"/>
        <v>72</v>
      </c>
      <c r="W58" s="69">
        <f t="shared" si="14"/>
        <v>74.055714285714302</v>
      </c>
    </row>
    <row r="59" spans="1:24" ht="16" customHeight="1">
      <c r="A59" s="61">
        <v>2250021013</v>
      </c>
      <c r="B59" s="62" t="s">
        <v>46</v>
      </c>
      <c r="C59" s="62" t="s">
        <v>95</v>
      </c>
      <c r="D59" s="62" t="s">
        <v>64</v>
      </c>
      <c r="E59" s="62">
        <v>100</v>
      </c>
      <c r="F59" s="64">
        <v>0</v>
      </c>
      <c r="G59" s="64">
        <v>4</v>
      </c>
      <c r="H59" s="62">
        <v>0</v>
      </c>
      <c r="I59" s="65">
        <f t="shared" si="13"/>
        <v>84</v>
      </c>
      <c r="J59" s="70">
        <v>87.615384615384599</v>
      </c>
      <c r="K59" s="62">
        <v>0</v>
      </c>
      <c r="L59" s="62">
        <v>0</v>
      </c>
      <c r="M59" s="65">
        <f t="shared" si="10"/>
        <v>78.853846153846135</v>
      </c>
      <c r="N59" s="64">
        <v>90</v>
      </c>
      <c r="O59" s="64">
        <v>0</v>
      </c>
      <c r="P59" s="62">
        <v>0</v>
      </c>
      <c r="Q59" s="62">
        <v>0</v>
      </c>
      <c r="R59" s="65">
        <f t="shared" si="11"/>
        <v>62.999999999999993</v>
      </c>
      <c r="S59" s="62">
        <v>90</v>
      </c>
      <c r="T59" s="62">
        <v>0</v>
      </c>
      <c r="U59" s="62">
        <v>0</v>
      </c>
      <c r="V59" s="68">
        <f t="shared" si="12"/>
        <v>72</v>
      </c>
      <c r="W59" s="69">
        <f t="shared" si="14"/>
        <v>74.441538461538457</v>
      </c>
    </row>
    <row r="60" spans="1:24" ht="16" customHeight="1">
      <c r="A60" s="61">
        <v>2250021014</v>
      </c>
      <c r="B60" s="62" t="s">
        <v>47</v>
      </c>
      <c r="C60" s="62" t="s">
        <v>95</v>
      </c>
      <c r="D60" s="62" t="s">
        <v>64</v>
      </c>
      <c r="E60" s="62">
        <v>100</v>
      </c>
      <c r="F60" s="64">
        <v>0</v>
      </c>
      <c r="G60" s="64">
        <v>4.5</v>
      </c>
      <c r="H60" s="62">
        <v>0</v>
      </c>
      <c r="I60" s="65">
        <f t="shared" si="13"/>
        <v>84.5</v>
      </c>
      <c r="J60" s="70">
        <v>89.153846153846203</v>
      </c>
      <c r="K60" s="62">
        <v>0</v>
      </c>
      <c r="L60" s="62">
        <v>2</v>
      </c>
      <c r="M60" s="65">
        <f t="shared" si="10"/>
        <v>82.238461538461578</v>
      </c>
      <c r="N60" s="64">
        <v>90</v>
      </c>
      <c r="O60" s="64">
        <v>0</v>
      </c>
      <c r="P60" s="62">
        <v>0</v>
      </c>
      <c r="Q60" s="62">
        <v>0</v>
      </c>
      <c r="R60" s="65">
        <f t="shared" si="11"/>
        <v>62.999999999999993</v>
      </c>
      <c r="S60" s="62">
        <v>90</v>
      </c>
      <c r="T60" s="62">
        <v>0</v>
      </c>
      <c r="U60" s="62">
        <v>0</v>
      </c>
      <c r="V60" s="68">
        <f t="shared" si="12"/>
        <v>72</v>
      </c>
      <c r="W60" s="69">
        <f t="shared" si="14"/>
        <v>75.895384615384629</v>
      </c>
    </row>
    <row r="61" spans="1:24" ht="16" customHeight="1">
      <c r="A61" s="61">
        <v>2250021015</v>
      </c>
      <c r="B61" s="62" t="s">
        <v>48</v>
      </c>
      <c r="C61" s="62" t="s">
        <v>95</v>
      </c>
      <c r="D61" s="62" t="s">
        <v>64</v>
      </c>
      <c r="E61" s="62">
        <v>100</v>
      </c>
      <c r="F61" s="64">
        <v>0</v>
      </c>
      <c r="G61" s="64">
        <v>1</v>
      </c>
      <c r="H61" s="62">
        <v>0</v>
      </c>
      <c r="I61" s="65">
        <f t="shared" si="13"/>
        <v>81</v>
      </c>
      <c r="J61" s="70">
        <v>90.384615384615401</v>
      </c>
      <c r="K61" s="62">
        <v>0</v>
      </c>
      <c r="L61" s="62">
        <v>0</v>
      </c>
      <c r="M61" s="65">
        <f t="shared" si="10"/>
        <v>81.346153846153868</v>
      </c>
      <c r="N61" s="64">
        <v>90</v>
      </c>
      <c r="O61" s="64">
        <v>21</v>
      </c>
      <c r="P61" s="62">
        <v>0.25</v>
      </c>
      <c r="Q61" s="62">
        <v>0</v>
      </c>
      <c r="R61" s="65">
        <f t="shared" si="11"/>
        <v>84.25</v>
      </c>
      <c r="S61" s="62">
        <v>90.25</v>
      </c>
      <c r="T61" s="62">
        <v>0</v>
      </c>
      <c r="U61" s="62">
        <v>0</v>
      </c>
      <c r="V61" s="68">
        <f t="shared" si="12"/>
        <v>72.2</v>
      </c>
      <c r="W61" s="69">
        <f t="shared" si="14"/>
        <v>81.23346153846154</v>
      </c>
    </row>
    <row r="62" spans="1:24" ht="16" customHeight="1">
      <c r="A62" s="61">
        <v>2250021016</v>
      </c>
      <c r="B62" s="62" t="s">
        <v>49</v>
      </c>
      <c r="C62" s="62" t="s">
        <v>95</v>
      </c>
      <c r="D62" s="62" t="s">
        <v>64</v>
      </c>
      <c r="E62" s="62">
        <v>100</v>
      </c>
      <c r="F62" s="64">
        <v>0</v>
      </c>
      <c r="G62" s="64">
        <v>4.5</v>
      </c>
      <c r="H62" s="62">
        <v>0</v>
      </c>
      <c r="I62" s="65">
        <f t="shared" si="13"/>
        <v>84.5</v>
      </c>
      <c r="J62" s="70">
        <v>91</v>
      </c>
      <c r="K62" s="62">
        <v>0</v>
      </c>
      <c r="L62" s="62">
        <v>0</v>
      </c>
      <c r="M62" s="65">
        <f t="shared" si="10"/>
        <v>81.900000000000006</v>
      </c>
      <c r="N62" s="64">
        <v>90</v>
      </c>
      <c r="O62" s="64">
        <v>0</v>
      </c>
      <c r="P62" s="62">
        <v>0</v>
      </c>
      <c r="Q62" s="62">
        <v>0</v>
      </c>
      <c r="R62" s="65">
        <f t="shared" si="11"/>
        <v>62.999999999999993</v>
      </c>
      <c r="S62" s="62">
        <v>90.25</v>
      </c>
      <c r="T62" s="62">
        <v>0</v>
      </c>
      <c r="U62" s="62">
        <v>0</v>
      </c>
      <c r="V62" s="68">
        <f t="shared" si="12"/>
        <v>72.2</v>
      </c>
      <c r="W62" s="69">
        <f t="shared" si="14"/>
        <v>75.78</v>
      </c>
    </row>
    <row r="63" spans="1:24" ht="16" customHeight="1">
      <c r="A63" s="61">
        <v>2250021017</v>
      </c>
      <c r="B63" s="62" t="s">
        <v>50</v>
      </c>
      <c r="C63" s="62" t="s">
        <v>95</v>
      </c>
      <c r="D63" s="62" t="s">
        <v>64</v>
      </c>
      <c r="E63" s="62">
        <v>100</v>
      </c>
      <c r="F63" s="64">
        <v>0</v>
      </c>
      <c r="G63" s="64">
        <v>1</v>
      </c>
      <c r="H63" s="62">
        <v>0</v>
      </c>
      <c r="I63" s="65">
        <f t="shared" si="13"/>
        <v>81</v>
      </c>
      <c r="J63" s="70">
        <v>89.428571428571402</v>
      </c>
      <c r="K63" s="62">
        <v>0</v>
      </c>
      <c r="L63" s="62">
        <v>0</v>
      </c>
      <c r="M63" s="65">
        <f t="shared" si="10"/>
        <v>80.485714285714266</v>
      </c>
      <c r="N63" s="67">
        <v>90</v>
      </c>
      <c r="O63" s="67">
        <v>21</v>
      </c>
      <c r="P63" s="62">
        <v>0</v>
      </c>
      <c r="Q63" s="62">
        <v>0</v>
      </c>
      <c r="R63" s="65">
        <f t="shared" si="11"/>
        <v>84</v>
      </c>
      <c r="S63" s="62">
        <v>90</v>
      </c>
      <c r="T63" s="62">
        <v>0</v>
      </c>
      <c r="U63" s="62">
        <v>0</v>
      </c>
      <c r="V63" s="68">
        <f t="shared" si="12"/>
        <v>72</v>
      </c>
      <c r="W63" s="69">
        <f t="shared" si="14"/>
        <v>80.794285714285706</v>
      </c>
    </row>
    <row r="64" spans="1:24" ht="16" customHeight="1">
      <c r="A64" s="61">
        <v>2250021018</v>
      </c>
      <c r="B64" s="62" t="s">
        <v>51</v>
      </c>
      <c r="C64" s="62" t="s">
        <v>95</v>
      </c>
      <c r="D64" s="62" t="s">
        <v>64</v>
      </c>
      <c r="E64" s="62">
        <v>100</v>
      </c>
      <c r="F64" s="64">
        <v>0</v>
      </c>
      <c r="G64" s="64">
        <v>1</v>
      </c>
      <c r="H64" s="62">
        <v>0</v>
      </c>
      <c r="I64" s="65">
        <f t="shared" si="13"/>
        <v>81</v>
      </c>
      <c r="J64" s="70">
        <v>88.357142857142904</v>
      </c>
      <c r="K64" s="62">
        <v>0</v>
      </c>
      <c r="L64" s="62">
        <v>0</v>
      </c>
      <c r="M64" s="65">
        <f t="shared" si="10"/>
        <v>79.521428571428615</v>
      </c>
      <c r="N64" s="67">
        <v>90</v>
      </c>
      <c r="O64" s="67">
        <v>0</v>
      </c>
      <c r="P64" s="62">
        <v>0</v>
      </c>
      <c r="Q64" s="62">
        <v>0</v>
      </c>
      <c r="R64" s="65">
        <f t="shared" si="11"/>
        <v>62.999999999999993</v>
      </c>
      <c r="S64" s="62">
        <v>90.25</v>
      </c>
      <c r="T64" s="62">
        <v>0</v>
      </c>
      <c r="U64" s="62">
        <v>0</v>
      </c>
      <c r="V64" s="68">
        <f t="shared" si="12"/>
        <v>72.2</v>
      </c>
      <c r="W64" s="69">
        <f t="shared" si="14"/>
        <v>74.128571428571433</v>
      </c>
    </row>
    <row r="65" spans="1:23" ht="16" customHeight="1">
      <c r="A65" s="61">
        <v>2250021019</v>
      </c>
      <c r="B65" s="62" t="s">
        <v>52</v>
      </c>
      <c r="C65" s="62" t="s">
        <v>95</v>
      </c>
      <c r="D65" s="62" t="s">
        <v>64</v>
      </c>
      <c r="E65" s="62">
        <v>100</v>
      </c>
      <c r="F65" s="64">
        <v>0</v>
      </c>
      <c r="G65" s="64">
        <v>4.5</v>
      </c>
      <c r="H65" s="62">
        <v>0</v>
      </c>
      <c r="I65" s="65">
        <f t="shared" si="13"/>
        <v>84.5</v>
      </c>
      <c r="J65" s="70">
        <v>90.615384615384599</v>
      </c>
      <c r="K65" s="62">
        <v>0</v>
      </c>
      <c r="L65" s="62">
        <v>0</v>
      </c>
      <c r="M65" s="65">
        <f t="shared" si="10"/>
        <v>81.553846153846138</v>
      </c>
      <c r="N65" s="64">
        <v>90</v>
      </c>
      <c r="O65" s="64">
        <v>0</v>
      </c>
      <c r="P65" s="62">
        <v>0</v>
      </c>
      <c r="Q65" s="62">
        <v>0</v>
      </c>
      <c r="R65" s="65">
        <f t="shared" si="11"/>
        <v>62.999999999999993</v>
      </c>
      <c r="S65" s="62">
        <v>90</v>
      </c>
      <c r="T65" s="62">
        <v>0</v>
      </c>
      <c r="U65" s="62">
        <v>0</v>
      </c>
      <c r="V65" s="68">
        <f t="shared" si="12"/>
        <v>72</v>
      </c>
      <c r="W65" s="69">
        <f t="shared" si="14"/>
        <v>75.621538461538464</v>
      </c>
    </row>
    <row r="66" spans="1:23" ht="16" customHeight="1">
      <c r="A66" s="61">
        <v>2250021020</v>
      </c>
      <c r="B66" s="62" t="s">
        <v>53</v>
      </c>
      <c r="C66" s="62" t="s">
        <v>95</v>
      </c>
      <c r="D66" s="62" t="s">
        <v>64</v>
      </c>
      <c r="E66" s="62">
        <v>100</v>
      </c>
      <c r="F66" s="64">
        <v>0</v>
      </c>
      <c r="G66" s="64">
        <v>1</v>
      </c>
      <c r="H66" s="62">
        <v>0</v>
      </c>
      <c r="I66" s="65">
        <f t="shared" si="13"/>
        <v>81</v>
      </c>
      <c r="J66" s="70">
        <v>87.307692307692307</v>
      </c>
      <c r="K66" s="62">
        <v>0</v>
      </c>
      <c r="L66" s="62">
        <v>0</v>
      </c>
      <c r="M66" s="65">
        <f t="shared" si="10"/>
        <v>78.57692307692308</v>
      </c>
      <c r="N66" s="64">
        <v>90</v>
      </c>
      <c r="O66" s="64">
        <v>4.2</v>
      </c>
      <c r="P66" s="62">
        <v>0</v>
      </c>
      <c r="Q66" s="62">
        <v>0</v>
      </c>
      <c r="R66" s="65">
        <f t="shared" si="11"/>
        <v>67.199999999999989</v>
      </c>
      <c r="S66" s="62">
        <v>90.75</v>
      </c>
      <c r="T66" s="62">
        <v>0</v>
      </c>
      <c r="U66" s="62">
        <v>0</v>
      </c>
      <c r="V66" s="68">
        <f t="shared" si="12"/>
        <v>72.600000000000009</v>
      </c>
      <c r="W66" s="69">
        <f t="shared" si="14"/>
        <v>75.050769230769234</v>
      </c>
    </row>
    <row r="67" spans="1:23" ht="16" customHeight="1">
      <c r="A67" s="61">
        <v>2250021021</v>
      </c>
      <c r="B67" s="62" t="s">
        <v>54</v>
      </c>
      <c r="C67" s="62" t="s">
        <v>95</v>
      </c>
      <c r="D67" s="62" t="s">
        <v>64</v>
      </c>
      <c r="E67" s="62">
        <v>100</v>
      </c>
      <c r="F67" s="64">
        <v>0</v>
      </c>
      <c r="G67" s="64">
        <v>0</v>
      </c>
      <c r="H67" s="62">
        <v>0</v>
      </c>
      <c r="I67" s="65">
        <f t="shared" si="13"/>
        <v>80</v>
      </c>
      <c r="J67" s="70">
        <v>91.228571428571399</v>
      </c>
      <c r="K67" s="62">
        <v>0</v>
      </c>
      <c r="L67" s="62">
        <v>0</v>
      </c>
      <c r="M67" s="65">
        <f t="shared" si="10"/>
        <v>82.105714285714257</v>
      </c>
      <c r="N67" s="64">
        <v>90</v>
      </c>
      <c r="O67" s="64">
        <v>0</v>
      </c>
      <c r="P67" s="62">
        <v>0</v>
      </c>
      <c r="Q67" s="62">
        <v>0</v>
      </c>
      <c r="R67" s="65">
        <f t="shared" si="11"/>
        <v>62.999999999999993</v>
      </c>
      <c r="S67" s="62">
        <v>90</v>
      </c>
      <c r="T67" s="62">
        <v>0</v>
      </c>
      <c r="U67" s="62">
        <v>0</v>
      </c>
      <c r="V67" s="68">
        <f t="shared" si="12"/>
        <v>72</v>
      </c>
      <c r="W67" s="69">
        <f t="shared" si="14"/>
        <v>74.942285714285703</v>
      </c>
    </row>
    <row r="68" spans="1:23" ht="16" customHeight="1">
      <c r="A68" s="61">
        <v>2250021022</v>
      </c>
      <c r="B68" s="62" t="s">
        <v>55</v>
      </c>
      <c r="C68" s="62" t="s">
        <v>95</v>
      </c>
      <c r="D68" s="62" t="s">
        <v>64</v>
      </c>
      <c r="E68" s="62">
        <v>100</v>
      </c>
      <c r="F68" s="64">
        <v>0.25</v>
      </c>
      <c r="G68" s="64">
        <v>6</v>
      </c>
      <c r="H68" s="62">
        <v>0</v>
      </c>
      <c r="I68" s="65">
        <f t="shared" si="13"/>
        <v>86.25</v>
      </c>
      <c r="J68" s="70">
        <v>88.923076923076906</v>
      </c>
      <c r="K68" s="62">
        <v>0</v>
      </c>
      <c r="L68" s="62">
        <v>0</v>
      </c>
      <c r="M68" s="65">
        <f t="shared" si="10"/>
        <v>80.030769230769224</v>
      </c>
      <c r="N68" s="64">
        <v>90.25</v>
      </c>
      <c r="O68" s="64">
        <v>9</v>
      </c>
      <c r="P68" s="62">
        <v>0</v>
      </c>
      <c r="Q68" s="62">
        <v>0</v>
      </c>
      <c r="R68" s="65">
        <f t="shared" si="11"/>
        <v>72.174999999999997</v>
      </c>
      <c r="S68" s="62">
        <v>90</v>
      </c>
      <c r="T68" s="62">
        <v>0</v>
      </c>
      <c r="U68" s="62">
        <v>0</v>
      </c>
      <c r="V68" s="68">
        <f t="shared" si="12"/>
        <v>72</v>
      </c>
      <c r="W68" s="69">
        <f t="shared" si="14"/>
        <v>78.114807692307693</v>
      </c>
    </row>
    <row r="69" spans="1:23" ht="16" customHeight="1">
      <c r="A69" s="61">
        <v>2250021023</v>
      </c>
      <c r="B69" s="62" t="s">
        <v>56</v>
      </c>
      <c r="C69" s="62" t="s">
        <v>95</v>
      </c>
      <c r="D69" s="62" t="s">
        <v>64</v>
      </c>
      <c r="E69" s="62">
        <v>100</v>
      </c>
      <c r="F69" s="64">
        <v>0</v>
      </c>
      <c r="G69" s="64">
        <v>0</v>
      </c>
      <c r="H69" s="62">
        <v>0</v>
      </c>
      <c r="I69" s="65">
        <f t="shared" si="13"/>
        <v>80</v>
      </c>
      <c r="J69" s="70">
        <v>90.076923076923094</v>
      </c>
      <c r="K69" s="62">
        <v>0</v>
      </c>
      <c r="L69" s="62">
        <v>0</v>
      </c>
      <c r="M69" s="65">
        <f t="shared" si="10"/>
        <v>81.069230769230785</v>
      </c>
      <c r="N69" s="64">
        <v>90.25</v>
      </c>
      <c r="O69" s="64">
        <v>0</v>
      </c>
      <c r="P69" s="62">
        <v>0</v>
      </c>
      <c r="Q69" s="62">
        <v>0</v>
      </c>
      <c r="R69" s="65">
        <f t="shared" si="11"/>
        <v>63.174999999999997</v>
      </c>
      <c r="S69" s="62">
        <v>90</v>
      </c>
      <c r="T69" s="62">
        <v>0</v>
      </c>
      <c r="U69" s="62">
        <v>0</v>
      </c>
      <c r="V69" s="68">
        <f t="shared" si="12"/>
        <v>72</v>
      </c>
      <c r="W69" s="69">
        <f t="shared" si="14"/>
        <v>74.580192307692315</v>
      </c>
    </row>
    <row r="70" spans="1:23" ht="16" customHeight="1">
      <c r="A70" s="61">
        <v>2250021024</v>
      </c>
      <c r="B70" s="62" t="s">
        <v>57</v>
      </c>
      <c r="C70" s="62" t="s">
        <v>95</v>
      </c>
      <c r="D70" s="62" t="s">
        <v>64</v>
      </c>
      <c r="E70" s="62">
        <v>100</v>
      </c>
      <c r="F70" s="64">
        <v>0.25</v>
      </c>
      <c r="G70" s="64">
        <v>4</v>
      </c>
      <c r="H70" s="71">
        <v>0</v>
      </c>
      <c r="I70" s="65">
        <f t="shared" si="13"/>
        <v>84.25</v>
      </c>
      <c r="J70" s="68">
        <v>88</v>
      </c>
      <c r="K70" s="71">
        <v>0</v>
      </c>
      <c r="L70" s="71">
        <v>0</v>
      </c>
      <c r="M70" s="65">
        <f t="shared" si="10"/>
        <v>79.2</v>
      </c>
      <c r="N70" s="64">
        <v>90</v>
      </c>
      <c r="O70" s="64">
        <v>35</v>
      </c>
      <c r="P70" s="71">
        <v>0</v>
      </c>
      <c r="Q70" s="71">
        <v>0</v>
      </c>
      <c r="R70" s="65">
        <f t="shared" si="11"/>
        <v>98</v>
      </c>
      <c r="S70" s="71">
        <v>90</v>
      </c>
      <c r="T70" s="71">
        <v>0</v>
      </c>
      <c r="U70" s="71">
        <v>0</v>
      </c>
      <c r="V70" s="68">
        <f t="shared" si="12"/>
        <v>72</v>
      </c>
      <c r="W70" s="69">
        <f t="shared" si="14"/>
        <v>85.13000000000001</v>
      </c>
    </row>
    <row r="71" spans="1:23" ht="16" customHeight="1">
      <c r="A71" s="74">
        <v>2250021025</v>
      </c>
      <c r="B71" s="75" t="s">
        <v>58</v>
      </c>
      <c r="C71" s="62" t="s">
        <v>95</v>
      </c>
      <c r="D71" s="62" t="s">
        <v>64</v>
      </c>
      <c r="E71" s="75">
        <v>100</v>
      </c>
      <c r="F71" s="64">
        <v>0</v>
      </c>
      <c r="G71" s="64">
        <v>6</v>
      </c>
      <c r="H71" s="75">
        <v>0</v>
      </c>
      <c r="I71" s="76">
        <f t="shared" si="13"/>
        <v>86</v>
      </c>
      <c r="J71" s="77">
        <v>88.428571428571402</v>
      </c>
      <c r="K71" s="75">
        <v>0</v>
      </c>
      <c r="L71" s="75">
        <v>0</v>
      </c>
      <c r="M71" s="76">
        <f t="shared" si="10"/>
        <v>79.585714285714261</v>
      </c>
      <c r="N71" s="64">
        <v>90</v>
      </c>
      <c r="O71" s="64">
        <v>26.6</v>
      </c>
      <c r="P71" s="75">
        <v>0</v>
      </c>
      <c r="Q71" s="75">
        <v>0</v>
      </c>
      <c r="R71" s="76">
        <f t="shared" si="11"/>
        <v>89.6</v>
      </c>
      <c r="S71" s="75">
        <v>90</v>
      </c>
      <c r="T71" s="75">
        <v>0</v>
      </c>
      <c r="U71" s="75">
        <v>0</v>
      </c>
      <c r="V71" s="78">
        <f t="shared" si="12"/>
        <v>72</v>
      </c>
      <c r="W71" s="79">
        <f t="shared" si="14"/>
        <v>83.1142857142857</v>
      </c>
    </row>
    <row r="72" spans="1:23" ht="16" customHeight="1">
      <c r="A72" s="80">
        <v>2250021026</v>
      </c>
      <c r="B72" s="81" t="s">
        <v>59</v>
      </c>
      <c r="C72" s="62" t="s">
        <v>95</v>
      </c>
      <c r="D72" s="62" t="s">
        <v>64</v>
      </c>
      <c r="E72" s="81">
        <v>100</v>
      </c>
      <c r="F72" s="64">
        <v>0</v>
      </c>
      <c r="G72" s="64">
        <v>4.5</v>
      </c>
      <c r="H72" s="82">
        <v>0</v>
      </c>
      <c r="I72" s="83">
        <f t="shared" si="13"/>
        <v>84.5</v>
      </c>
      <c r="J72" s="84">
        <v>90.285714285714306</v>
      </c>
      <c r="K72" s="82">
        <v>0</v>
      </c>
      <c r="L72" s="82">
        <v>0</v>
      </c>
      <c r="M72" s="83">
        <f t="shared" si="10"/>
        <v>81.257142857142881</v>
      </c>
      <c r="N72" s="64">
        <v>90</v>
      </c>
      <c r="O72" s="64">
        <v>89.4</v>
      </c>
      <c r="P72" s="82">
        <v>0</v>
      </c>
      <c r="Q72" s="82">
        <v>0</v>
      </c>
      <c r="R72" s="83">
        <f t="shared" si="11"/>
        <v>152.4</v>
      </c>
      <c r="S72" s="82">
        <v>90</v>
      </c>
      <c r="T72" s="82">
        <v>0</v>
      </c>
      <c r="U72" s="82">
        <v>0</v>
      </c>
      <c r="V72" s="84">
        <f t="shared" si="12"/>
        <v>72</v>
      </c>
      <c r="W72" s="85">
        <f t="shared" si="14"/>
        <v>102.32285714285716</v>
      </c>
    </row>
  </sheetData>
  <mergeCells count="75">
    <mergeCell ref="S45:V45"/>
    <mergeCell ref="W45:W47"/>
    <mergeCell ref="E46:E47"/>
    <mergeCell ref="F46:G46"/>
    <mergeCell ref="I46:I47"/>
    <mergeCell ref="J46:J47"/>
    <mergeCell ref="K46:L46"/>
    <mergeCell ref="M46:M47"/>
    <mergeCell ref="N46:N47"/>
    <mergeCell ref="O46:P46"/>
    <mergeCell ref="U46:U47"/>
    <mergeCell ref="V46:V47"/>
    <mergeCell ref="C45:C47"/>
    <mergeCell ref="D45:D47"/>
    <mergeCell ref="E45:I45"/>
    <mergeCell ref="J45:M45"/>
    <mergeCell ref="N45:R45"/>
    <mergeCell ref="S21:S22"/>
    <mergeCell ref="T21:T22"/>
    <mergeCell ref="U21:U22"/>
    <mergeCell ref="V21:V22"/>
    <mergeCell ref="A44:W44"/>
    <mergeCell ref="M21:M22"/>
    <mergeCell ref="N21:N22"/>
    <mergeCell ref="O21:P21"/>
    <mergeCell ref="Q21:Q22"/>
    <mergeCell ref="R21:R22"/>
    <mergeCell ref="A19:W19"/>
    <mergeCell ref="A20:A22"/>
    <mergeCell ref="B20:B22"/>
    <mergeCell ref="C20:C22"/>
    <mergeCell ref="D20:D22"/>
    <mergeCell ref="E20:I20"/>
    <mergeCell ref="J20:M20"/>
    <mergeCell ref="N20:R20"/>
    <mergeCell ref="S20:V20"/>
    <mergeCell ref="W20:W22"/>
    <mergeCell ref="E21:E22"/>
    <mergeCell ref="F21:G21"/>
    <mergeCell ref="H21:H22"/>
    <mergeCell ref="I21:I22"/>
    <mergeCell ref="J21:J22"/>
    <mergeCell ref="K21:L21"/>
    <mergeCell ref="W2:W4"/>
    <mergeCell ref="I3:I4"/>
    <mergeCell ref="N2:R2"/>
    <mergeCell ref="O3:P3"/>
    <mergeCell ref="R3:R4"/>
    <mergeCell ref="S3:S4"/>
    <mergeCell ref="T3:T4"/>
    <mergeCell ref="U3:U4"/>
    <mergeCell ref="V3:V4"/>
    <mergeCell ref="A1:W1"/>
    <mergeCell ref="A2:A4"/>
    <mergeCell ref="B2:B4"/>
    <mergeCell ref="C2:C4"/>
    <mergeCell ref="D2:D4"/>
    <mergeCell ref="E3:E4"/>
    <mergeCell ref="E2:I2"/>
    <mergeCell ref="J2:M2"/>
    <mergeCell ref="S2:V2"/>
    <mergeCell ref="F3:G3"/>
    <mergeCell ref="K3:L3"/>
    <mergeCell ref="H3:H4"/>
    <mergeCell ref="J3:J4"/>
    <mergeCell ref="M3:M4"/>
    <mergeCell ref="N3:N4"/>
    <mergeCell ref="Q3:Q4"/>
    <mergeCell ref="A45:A47"/>
    <mergeCell ref="B45:B47"/>
    <mergeCell ref="H46:H47"/>
    <mergeCell ref="S46:S47"/>
    <mergeCell ref="T46:T47"/>
    <mergeCell ref="Q46:Q47"/>
    <mergeCell ref="R46:R47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详细测评结果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子煊 陈</cp:lastModifiedBy>
  <cp:lastPrinted>2023-09-21T01:19:53Z</cp:lastPrinted>
  <dcterms:created xsi:type="dcterms:W3CDTF">2023-09-21T09:14:49Z</dcterms:created>
  <dcterms:modified xsi:type="dcterms:W3CDTF">2023-09-26T11:52:26Z</dcterms:modified>
</cp:coreProperties>
</file>