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chenzixuan/Desktop/综测/"/>
    </mc:Choice>
  </mc:AlternateContent>
  <xr:revisionPtr revIDLastSave="0" documentId="13_ncr:1_{42C8828F-5623-7D47-BCC6-0F06464605AC}" xr6:coauthVersionLast="36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V323" i="1" l="1"/>
  <c r="R323" i="1"/>
  <c r="M323" i="1"/>
  <c r="I323" i="1"/>
  <c r="V322" i="1"/>
  <c r="R322" i="1"/>
  <c r="M322" i="1"/>
  <c r="I322" i="1"/>
  <c r="W322" i="1" s="1"/>
  <c r="V321" i="1"/>
  <c r="R321" i="1"/>
  <c r="M321" i="1"/>
  <c r="I321" i="1"/>
  <c r="W321" i="1" s="1"/>
  <c r="V320" i="1"/>
  <c r="R320" i="1"/>
  <c r="M320" i="1"/>
  <c r="I320" i="1"/>
  <c r="V319" i="1"/>
  <c r="M319" i="1"/>
  <c r="I319" i="1"/>
  <c r="V318" i="1"/>
  <c r="R318" i="1"/>
  <c r="M318" i="1"/>
  <c r="I318" i="1"/>
  <c r="W317" i="1"/>
  <c r="V317" i="1"/>
  <c r="R317" i="1"/>
  <c r="V316" i="1"/>
  <c r="R316" i="1"/>
  <c r="W316" i="1" s="1"/>
  <c r="V315" i="1"/>
  <c r="R315" i="1"/>
  <c r="M315" i="1"/>
  <c r="I315" i="1"/>
  <c r="R314" i="1"/>
  <c r="W314" i="1" s="1"/>
  <c r="V313" i="1"/>
  <c r="R313" i="1"/>
  <c r="M313" i="1"/>
  <c r="I313" i="1"/>
  <c r="V312" i="1"/>
  <c r="R312" i="1"/>
  <c r="M312" i="1"/>
  <c r="I312" i="1"/>
  <c r="V311" i="1"/>
  <c r="R311" i="1"/>
  <c r="M311" i="1"/>
  <c r="I311" i="1"/>
  <c r="W311" i="1" s="1"/>
  <c r="V310" i="1"/>
  <c r="R310" i="1"/>
  <c r="M310" i="1"/>
  <c r="I310" i="1"/>
  <c r="V309" i="1"/>
  <c r="R309" i="1"/>
  <c r="M309" i="1"/>
  <c r="I309" i="1"/>
  <c r="V308" i="1"/>
  <c r="R308" i="1"/>
  <c r="M308" i="1"/>
  <c r="I308" i="1"/>
  <c r="W308" i="1" s="1"/>
  <c r="V307" i="1"/>
  <c r="R307" i="1"/>
  <c r="M307" i="1"/>
  <c r="I307" i="1"/>
  <c r="V306" i="1"/>
  <c r="R306" i="1"/>
  <c r="W306" i="1" s="1"/>
  <c r="M306" i="1"/>
  <c r="I306" i="1"/>
  <c r="V305" i="1"/>
  <c r="R305" i="1"/>
  <c r="M305" i="1"/>
  <c r="I305" i="1"/>
  <c r="W305" i="1" s="1"/>
  <c r="V304" i="1"/>
  <c r="R304" i="1"/>
  <c r="M304" i="1"/>
  <c r="I304" i="1"/>
  <c r="W303" i="1"/>
  <c r="V302" i="1"/>
  <c r="W302" i="1" s="1"/>
  <c r="V299" i="1"/>
  <c r="R299" i="1"/>
  <c r="M299" i="1"/>
  <c r="I299" i="1"/>
  <c r="W299" i="1" s="1"/>
  <c r="V298" i="1"/>
  <c r="R298" i="1"/>
  <c r="M298" i="1"/>
  <c r="I298" i="1"/>
  <c r="V297" i="1"/>
  <c r="R297" i="1"/>
  <c r="M297" i="1"/>
  <c r="I297" i="1"/>
  <c r="V296" i="1"/>
  <c r="R296" i="1"/>
  <c r="M296" i="1"/>
  <c r="I296" i="1"/>
  <c r="W296" i="1" s="1"/>
  <c r="V295" i="1"/>
  <c r="R295" i="1"/>
  <c r="M295" i="1"/>
  <c r="I295" i="1"/>
  <c r="V294" i="1"/>
  <c r="R294" i="1"/>
  <c r="M294" i="1"/>
  <c r="I294" i="1"/>
  <c r="V293" i="1"/>
  <c r="R293" i="1"/>
  <c r="M293" i="1"/>
  <c r="I293" i="1"/>
  <c r="W293" i="1" s="1"/>
  <c r="R292" i="1"/>
  <c r="W292" i="1" s="1"/>
  <c r="R291" i="1"/>
  <c r="W291" i="1" s="1"/>
  <c r="R290" i="1"/>
  <c r="W290" i="1" s="1"/>
  <c r="W289" i="1"/>
  <c r="W288" i="1"/>
  <c r="R288" i="1"/>
  <c r="R287" i="1"/>
  <c r="W287" i="1" s="1"/>
  <c r="R286" i="1"/>
  <c r="W286" i="1" s="1"/>
  <c r="R285" i="1"/>
  <c r="W285" i="1" s="1"/>
  <c r="R284" i="1"/>
  <c r="W284" i="1" s="1"/>
  <c r="V283" i="1"/>
  <c r="R283" i="1"/>
  <c r="M283" i="1"/>
  <c r="I283" i="1"/>
  <c r="V282" i="1"/>
  <c r="R282" i="1"/>
  <c r="M282" i="1"/>
  <c r="I282" i="1"/>
  <c r="V281" i="1"/>
  <c r="R281" i="1"/>
  <c r="M281" i="1"/>
  <c r="I281" i="1"/>
  <c r="W281" i="1" s="1"/>
  <c r="V280" i="1"/>
  <c r="R280" i="1"/>
  <c r="M280" i="1"/>
  <c r="I280" i="1"/>
  <c r="V279" i="1"/>
  <c r="R279" i="1"/>
  <c r="M279" i="1"/>
  <c r="I279" i="1"/>
  <c r="V278" i="1"/>
  <c r="R278" i="1"/>
  <c r="M278" i="1"/>
  <c r="I278" i="1"/>
  <c r="W278" i="1" s="1"/>
  <c r="V277" i="1"/>
  <c r="R277" i="1"/>
  <c r="M277" i="1"/>
  <c r="I277" i="1"/>
  <c r="V276" i="1"/>
  <c r="R276" i="1"/>
  <c r="M276" i="1"/>
  <c r="I276" i="1"/>
  <c r="V275" i="1"/>
  <c r="R275" i="1"/>
  <c r="M275" i="1"/>
  <c r="I275" i="1"/>
  <c r="W275" i="1" s="1"/>
  <c r="V274" i="1"/>
  <c r="R274" i="1"/>
  <c r="M274" i="1"/>
  <c r="I274" i="1"/>
  <c r="V273" i="1"/>
  <c r="R273" i="1"/>
  <c r="M273" i="1"/>
  <c r="W273" i="1" s="1"/>
  <c r="I273" i="1"/>
  <c r="V272" i="1"/>
  <c r="R272" i="1"/>
  <c r="M272" i="1"/>
  <c r="I272" i="1"/>
  <c r="W272" i="1" s="1"/>
  <c r="V271" i="1"/>
  <c r="R271" i="1"/>
  <c r="M271" i="1"/>
  <c r="I271" i="1"/>
  <c r="V270" i="1"/>
  <c r="R270" i="1"/>
  <c r="M270" i="1"/>
  <c r="I270" i="1"/>
  <c r="V269" i="1"/>
  <c r="R269" i="1"/>
  <c r="M269" i="1"/>
  <c r="I269" i="1"/>
  <c r="V268" i="1"/>
  <c r="R268" i="1"/>
  <c r="M268" i="1"/>
  <c r="I268" i="1"/>
  <c r="V267" i="1"/>
  <c r="R267" i="1"/>
  <c r="M267" i="1"/>
  <c r="I267" i="1"/>
  <c r="V266" i="1"/>
  <c r="R266" i="1"/>
  <c r="M266" i="1"/>
  <c r="I266" i="1"/>
  <c r="V265" i="1"/>
  <c r="R265" i="1"/>
  <c r="M265" i="1"/>
  <c r="I265" i="1"/>
  <c r="V264" i="1"/>
  <c r="R264" i="1"/>
  <c r="M264" i="1"/>
  <c r="I264" i="1"/>
  <c r="W263" i="1"/>
  <c r="W262" i="1"/>
  <c r="W260" i="1"/>
  <c r="R258" i="1"/>
  <c r="W258" i="1" s="1"/>
  <c r="W257" i="1"/>
  <c r="R256" i="1"/>
  <c r="W256" i="1" s="1"/>
  <c r="W254" i="1"/>
  <c r="W253" i="1"/>
  <c r="W252" i="1"/>
  <c r="V252" i="1"/>
  <c r="R252" i="1"/>
  <c r="I252" i="1"/>
  <c r="V251" i="1"/>
  <c r="R251" i="1"/>
  <c r="I251" i="1"/>
  <c r="W251" i="1" s="1"/>
  <c r="V250" i="1"/>
  <c r="R250" i="1"/>
  <c r="I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O238" i="1"/>
  <c r="W237" i="1"/>
  <c r="W236" i="1"/>
  <c r="R235" i="1"/>
  <c r="I235" i="1"/>
  <c r="W235" i="1" s="1"/>
  <c r="W283" i="1" l="1"/>
  <c r="W266" i="1"/>
  <c r="W315" i="1"/>
  <c r="W264" i="1"/>
  <c r="W267" i="1"/>
  <c r="W270" i="1"/>
  <c r="W319" i="1"/>
  <c r="W276" i="1"/>
  <c r="W279" i="1"/>
  <c r="W282" i="1"/>
  <c r="W294" i="1"/>
  <c r="W297" i="1"/>
  <c r="W309" i="1"/>
  <c r="W312" i="1"/>
  <c r="W265" i="1"/>
  <c r="W268" i="1"/>
  <c r="W250" i="1"/>
  <c r="W323" i="1"/>
  <c r="W320" i="1"/>
  <c r="W271" i="1"/>
  <c r="W274" i="1"/>
  <c r="W277" i="1"/>
  <c r="W280" i="1"/>
  <c r="W295" i="1"/>
  <c r="W298" i="1"/>
  <c r="W304" i="1"/>
  <c r="W307" i="1"/>
  <c r="W310" i="1"/>
  <c r="W313" i="1"/>
  <c r="W269" i="1"/>
  <c r="W318" i="1"/>
  <c r="V227" i="1" l="1"/>
  <c r="R227" i="1"/>
  <c r="M227" i="1"/>
  <c r="I227" i="1"/>
  <c r="V226" i="1"/>
  <c r="R226" i="1"/>
  <c r="M226" i="1"/>
  <c r="I226" i="1"/>
  <c r="V225" i="1"/>
  <c r="R225" i="1"/>
  <c r="M225" i="1"/>
  <c r="I225" i="1"/>
  <c r="V224" i="1"/>
  <c r="R224" i="1"/>
  <c r="M224" i="1"/>
  <c r="I224" i="1"/>
  <c r="W223" i="1"/>
  <c r="V223" i="1"/>
  <c r="R223" i="1"/>
  <c r="M223" i="1"/>
  <c r="I223" i="1"/>
  <c r="V222" i="1"/>
  <c r="R222" i="1"/>
  <c r="W222" i="1" s="1"/>
  <c r="M222" i="1"/>
  <c r="I222" i="1"/>
  <c r="V221" i="1"/>
  <c r="R221" i="1"/>
  <c r="M221" i="1"/>
  <c r="I221" i="1"/>
  <c r="V220" i="1"/>
  <c r="R220" i="1"/>
  <c r="M220" i="1"/>
  <c r="I220" i="1"/>
  <c r="W220" i="1" s="1"/>
  <c r="V219" i="1"/>
  <c r="R219" i="1"/>
  <c r="M219" i="1"/>
  <c r="I219" i="1"/>
  <c r="V218" i="1"/>
  <c r="R218" i="1"/>
  <c r="M218" i="1"/>
  <c r="I218" i="1"/>
  <c r="V217" i="1"/>
  <c r="R217" i="1"/>
  <c r="M217" i="1"/>
  <c r="I217" i="1"/>
  <c r="W217" i="1" s="1"/>
  <c r="V216" i="1"/>
  <c r="R216" i="1"/>
  <c r="M216" i="1"/>
  <c r="I216" i="1"/>
  <c r="V215" i="1"/>
  <c r="R215" i="1"/>
  <c r="M215" i="1"/>
  <c r="I215" i="1"/>
  <c r="V214" i="1"/>
  <c r="R214" i="1"/>
  <c r="M214" i="1"/>
  <c r="I214" i="1"/>
  <c r="V213" i="1"/>
  <c r="R213" i="1"/>
  <c r="M213" i="1"/>
  <c r="I213" i="1"/>
  <c r="V212" i="1"/>
  <c r="R212" i="1"/>
  <c r="M212" i="1"/>
  <c r="I212" i="1"/>
  <c r="V211" i="1"/>
  <c r="R211" i="1"/>
  <c r="M211" i="1"/>
  <c r="I211" i="1"/>
  <c r="W211" i="1" s="1"/>
  <c r="V210" i="1"/>
  <c r="R210" i="1"/>
  <c r="M210" i="1"/>
  <c r="I210" i="1"/>
  <c r="W210" i="1" s="1"/>
  <c r="V209" i="1"/>
  <c r="R209" i="1"/>
  <c r="M209" i="1"/>
  <c r="I209" i="1"/>
  <c r="V208" i="1"/>
  <c r="R208" i="1"/>
  <c r="M208" i="1"/>
  <c r="I208" i="1"/>
  <c r="W208" i="1" s="1"/>
  <c r="V207" i="1"/>
  <c r="R207" i="1"/>
  <c r="M207" i="1"/>
  <c r="I207" i="1"/>
  <c r="W207" i="1" s="1"/>
  <c r="V206" i="1"/>
  <c r="R206" i="1"/>
  <c r="M206" i="1"/>
  <c r="I206" i="1"/>
  <c r="V205" i="1"/>
  <c r="R205" i="1"/>
  <c r="M205" i="1"/>
  <c r="I205" i="1"/>
  <c r="W205" i="1" s="1"/>
  <c r="V204" i="1"/>
  <c r="R204" i="1"/>
  <c r="M204" i="1"/>
  <c r="I204" i="1"/>
  <c r="V203" i="1"/>
  <c r="R203" i="1"/>
  <c r="M203" i="1"/>
  <c r="I203" i="1"/>
  <c r="V202" i="1"/>
  <c r="R202" i="1"/>
  <c r="M202" i="1"/>
  <c r="I202" i="1"/>
  <c r="V201" i="1"/>
  <c r="R201" i="1"/>
  <c r="M201" i="1"/>
  <c r="I201" i="1"/>
  <c r="V200" i="1"/>
  <c r="R200" i="1"/>
  <c r="M200" i="1"/>
  <c r="I200" i="1"/>
  <c r="V199" i="1"/>
  <c r="R199" i="1"/>
  <c r="M199" i="1"/>
  <c r="W199" i="1" s="1"/>
  <c r="I199" i="1"/>
  <c r="V198" i="1"/>
  <c r="R198" i="1"/>
  <c r="M198" i="1"/>
  <c r="W198" i="1" s="1"/>
  <c r="I198" i="1"/>
  <c r="V197" i="1"/>
  <c r="R197" i="1"/>
  <c r="M197" i="1"/>
  <c r="I197" i="1"/>
  <c r="W197" i="1" s="1"/>
  <c r="V196" i="1"/>
  <c r="R196" i="1"/>
  <c r="M196" i="1"/>
  <c r="I196" i="1"/>
  <c r="V195" i="1"/>
  <c r="R195" i="1"/>
  <c r="M195" i="1"/>
  <c r="I195" i="1"/>
  <c r="V194" i="1"/>
  <c r="R194" i="1"/>
  <c r="M194" i="1"/>
  <c r="I194" i="1"/>
  <c r="W194" i="1" s="1"/>
  <c r="V193" i="1"/>
  <c r="R193" i="1"/>
  <c r="M193" i="1"/>
  <c r="I193" i="1"/>
  <c r="V192" i="1"/>
  <c r="R192" i="1"/>
  <c r="M192" i="1"/>
  <c r="W192" i="1" s="1"/>
  <c r="I192" i="1"/>
  <c r="V184" i="1"/>
  <c r="R184" i="1"/>
  <c r="M184" i="1"/>
  <c r="I184" i="1"/>
  <c r="W184" i="1" s="1"/>
  <c r="V183" i="1"/>
  <c r="M183" i="1"/>
  <c r="I183" i="1"/>
  <c r="V182" i="1"/>
  <c r="R182" i="1"/>
  <c r="M182" i="1"/>
  <c r="I182" i="1"/>
  <c r="V181" i="1"/>
  <c r="R181" i="1"/>
  <c r="M181" i="1"/>
  <c r="I181" i="1"/>
  <c r="V180" i="1"/>
  <c r="R180" i="1"/>
  <c r="M180" i="1"/>
  <c r="I180" i="1"/>
  <c r="V179" i="1"/>
  <c r="R179" i="1"/>
  <c r="M179" i="1"/>
  <c r="I179" i="1"/>
  <c r="W179" i="1" s="1"/>
  <c r="V178" i="1"/>
  <c r="R178" i="1"/>
  <c r="M178" i="1"/>
  <c r="I178" i="1"/>
  <c r="V177" i="1"/>
  <c r="R177" i="1"/>
  <c r="W177" i="1" s="1"/>
  <c r="M177" i="1"/>
  <c r="I177" i="1"/>
  <c r="V176" i="1"/>
  <c r="R176" i="1"/>
  <c r="W176" i="1" s="1"/>
  <c r="M176" i="1"/>
  <c r="I176" i="1"/>
  <c r="V175" i="1"/>
  <c r="R175" i="1"/>
  <c r="M175" i="1"/>
  <c r="I175" i="1"/>
  <c r="V174" i="1"/>
  <c r="R174" i="1"/>
  <c r="M174" i="1"/>
  <c r="I174" i="1"/>
  <c r="V173" i="1"/>
  <c r="R173" i="1"/>
  <c r="M173" i="1"/>
  <c r="I173" i="1"/>
  <c r="V172" i="1"/>
  <c r="R172" i="1"/>
  <c r="M172" i="1"/>
  <c r="I172" i="1"/>
  <c r="W172" i="1" s="1"/>
  <c r="V171" i="1"/>
  <c r="R171" i="1"/>
  <c r="M171" i="1"/>
  <c r="I171" i="1"/>
  <c r="V170" i="1"/>
  <c r="R170" i="1"/>
  <c r="M170" i="1"/>
  <c r="I170" i="1"/>
  <c r="V169" i="1"/>
  <c r="R169" i="1"/>
  <c r="M169" i="1"/>
  <c r="I169" i="1"/>
  <c r="V168" i="1"/>
  <c r="R168" i="1"/>
  <c r="M168" i="1"/>
  <c r="I168" i="1"/>
  <c r="V167" i="1"/>
  <c r="R167" i="1"/>
  <c r="M167" i="1"/>
  <c r="I167" i="1"/>
  <c r="V166" i="1"/>
  <c r="R166" i="1"/>
  <c r="M166" i="1"/>
  <c r="I166" i="1"/>
  <c r="W166" i="1" s="1"/>
  <c r="V165" i="1"/>
  <c r="R165" i="1"/>
  <c r="M165" i="1"/>
  <c r="I165" i="1"/>
  <c r="W165" i="1" s="1"/>
  <c r="W164" i="1"/>
  <c r="V164" i="1"/>
  <c r="R164" i="1"/>
  <c r="M164" i="1"/>
  <c r="I164" i="1"/>
  <c r="V163" i="1"/>
  <c r="R163" i="1"/>
  <c r="M163" i="1"/>
  <c r="I163" i="1"/>
  <c r="V162" i="1"/>
  <c r="R162" i="1"/>
  <c r="M162" i="1"/>
  <c r="I162" i="1"/>
  <c r="V161" i="1"/>
  <c r="R161" i="1"/>
  <c r="M161" i="1"/>
  <c r="I161" i="1"/>
  <c r="V160" i="1"/>
  <c r="R160" i="1"/>
  <c r="M160" i="1"/>
  <c r="I160" i="1"/>
  <c r="V159" i="1"/>
  <c r="R159" i="1"/>
  <c r="M159" i="1"/>
  <c r="I159" i="1"/>
  <c r="W159" i="1" s="1"/>
  <c r="V158" i="1"/>
  <c r="R158" i="1"/>
  <c r="M158" i="1"/>
  <c r="I158" i="1"/>
  <c r="V157" i="1"/>
  <c r="R157" i="1"/>
  <c r="M157" i="1"/>
  <c r="I157" i="1"/>
  <c r="V156" i="1"/>
  <c r="R156" i="1"/>
  <c r="M156" i="1"/>
  <c r="I156" i="1"/>
  <c r="W156" i="1" s="1"/>
  <c r="V155" i="1"/>
  <c r="R155" i="1"/>
  <c r="M155" i="1"/>
  <c r="I155" i="1"/>
  <c r="V154" i="1"/>
  <c r="R154" i="1"/>
  <c r="M154" i="1"/>
  <c r="I154" i="1"/>
  <c r="V153" i="1"/>
  <c r="R153" i="1"/>
  <c r="M153" i="1"/>
  <c r="W153" i="1" s="1"/>
  <c r="I153" i="1"/>
  <c r="V152" i="1"/>
  <c r="R152" i="1"/>
  <c r="M152" i="1"/>
  <c r="I152" i="1"/>
  <c r="W152" i="1" s="1"/>
  <c r="V151" i="1"/>
  <c r="R151" i="1"/>
  <c r="M151" i="1"/>
  <c r="I151" i="1"/>
  <c r="V150" i="1"/>
  <c r="R150" i="1"/>
  <c r="W150" i="1" s="1"/>
  <c r="M150" i="1"/>
  <c r="I150" i="1"/>
  <c r="V149" i="1"/>
  <c r="R149" i="1"/>
  <c r="M149" i="1"/>
  <c r="I149" i="1"/>
  <c r="W149" i="1" s="1"/>
  <c r="V148" i="1"/>
  <c r="R148" i="1"/>
  <c r="M148" i="1"/>
  <c r="I148" i="1"/>
  <c r="V147" i="1"/>
  <c r="R147" i="1"/>
  <c r="M147" i="1"/>
  <c r="I147" i="1"/>
  <c r="V146" i="1"/>
  <c r="R146" i="1"/>
  <c r="M146" i="1"/>
  <c r="I146" i="1"/>
  <c r="V145" i="1"/>
  <c r="W145" i="1" s="1"/>
  <c r="R145" i="1"/>
  <c r="M145" i="1"/>
  <c r="I145" i="1"/>
  <c r="V144" i="1"/>
  <c r="R144" i="1"/>
  <c r="M144" i="1"/>
  <c r="I144" i="1"/>
  <c r="V143" i="1"/>
  <c r="R143" i="1"/>
  <c r="M143" i="1"/>
  <c r="I143" i="1"/>
  <c r="W143" i="1" s="1"/>
  <c r="V142" i="1"/>
  <c r="R142" i="1"/>
  <c r="M142" i="1"/>
  <c r="I142" i="1"/>
  <c r="V141" i="1"/>
  <c r="W141" i="1" s="1"/>
  <c r="R141" i="1"/>
  <c r="M141" i="1"/>
  <c r="I141" i="1"/>
  <c r="V140" i="1"/>
  <c r="R140" i="1"/>
  <c r="M140" i="1"/>
  <c r="W140" i="1" s="1"/>
  <c r="I140" i="1"/>
  <c r="V139" i="1"/>
  <c r="R139" i="1"/>
  <c r="M139" i="1"/>
  <c r="I139" i="1"/>
  <c r="V138" i="1"/>
  <c r="R138" i="1"/>
  <c r="W138" i="1" s="1"/>
  <c r="M138" i="1"/>
  <c r="I138" i="1"/>
  <c r="V137" i="1"/>
  <c r="R137" i="1"/>
  <c r="M137" i="1"/>
  <c r="I137" i="1"/>
  <c r="V136" i="1"/>
  <c r="R136" i="1"/>
  <c r="M136" i="1"/>
  <c r="I136" i="1"/>
  <c r="W136" i="1" s="1"/>
  <c r="V135" i="1"/>
  <c r="R135" i="1"/>
  <c r="M135" i="1"/>
  <c r="I135" i="1"/>
  <c r="V134" i="1"/>
  <c r="R134" i="1"/>
  <c r="M134" i="1"/>
  <c r="I134" i="1"/>
  <c r="V133" i="1"/>
  <c r="R133" i="1"/>
  <c r="M133" i="1"/>
  <c r="I133" i="1"/>
  <c r="V132" i="1"/>
  <c r="R132" i="1"/>
  <c r="M132" i="1"/>
  <c r="I132" i="1"/>
  <c r="V131" i="1"/>
  <c r="R131" i="1"/>
  <c r="M131" i="1"/>
  <c r="I131" i="1"/>
  <c r="V130" i="1"/>
  <c r="R130" i="1"/>
  <c r="M130" i="1"/>
  <c r="I130" i="1"/>
  <c r="W130" i="1" s="1"/>
  <c r="V129" i="1"/>
  <c r="R129" i="1"/>
  <c r="M129" i="1"/>
  <c r="I129" i="1"/>
  <c r="W129" i="1" s="1"/>
  <c r="W202" i="1" l="1"/>
  <c r="W132" i="1"/>
  <c r="W135" i="1"/>
  <c r="W155" i="1"/>
  <c r="W161" i="1"/>
  <c r="W175" i="1"/>
  <c r="W178" i="1"/>
  <c r="W214" i="1"/>
  <c r="W146" i="1"/>
  <c r="W169" i="1"/>
  <c r="W206" i="1"/>
  <c r="W209" i="1"/>
  <c r="W163" i="1"/>
  <c r="W225" i="1"/>
  <c r="W134" i="1"/>
  <c r="W157" i="1"/>
  <c r="W144" i="1"/>
  <c r="W147" i="1"/>
  <c r="W167" i="1"/>
  <c r="W173" i="1"/>
  <c r="W203" i="1"/>
  <c r="W226" i="1"/>
  <c r="W158" i="1"/>
  <c r="W181" i="1"/>
  <c r="W195" i="1"/>
  <c r="W200" i="1"/>
  <c r="W218" i="1"/>
  <c r="W221" i="1"/>
  <c r="W215" i="1"/>
  <c r="W170" i="1"/>
  <c r="W212" i="1"/>
  <c r="W142" i="1"/>
  <c r="W139" i="1"/>
  <c r="W148" i="1"/>
  <c r="W162" i="1"/>
  <c r="W168" i="1"/>
  <c r="W171" i="1"/>
  <c r="W201" i="1"/>
  <c r="W204" i="1"/>
  <c r="W227" i="1"/>
  <c r="W133" i="1"/>
  <c r="W182" i="1"/>
  <c r="W193" i="1"/>
  <c r="W196" i="1"/>
  <c r="W219" i="1"/>
  <c r="W224" i="1"/>
  <c r="W131" i="1"/>
  <c r="W137" i="1"/>
  <c r="W151" i="1"/>
  <c r="W154" i="1"/>
  <c r="W160" i="1"/>
  <c r="W174" i="1"/>
  <c r="W180" i="1"/>
  <c r="W183" i="1"/>
  <c r="W213" i="1"/>
  <c r="W216" i="1"/>
  <c r="V59" i="1"/>
  <c r="R59" i="1"/>
  <c r="M59" i="1"/>
  <c r="I59" i="1"/>
  <c r="V58" i="1"/>
  <c r="R58" i="1"/>
  <c r="M58" i="1"/>
  <c r="I58" i="1"/>
  <c r="V57" i="1"/>
  <c r="R57" i="1"/>
  <c r="M57" i="1"/>
  <c r="I57" i="1"/>
  <c r="V56" i="1"/>
  <c r="R56" i="1"/>
  <c r="M56" i="1"/>
  <c r="I56" i="1"/>
  <c r="V55" i="1"/>
  <c r="R55" i="1"/>
  <c r="M55" i="1"/>
  <c r="I55" i="1"/>
  <c r="V54" i="1"/>
  <c r="R54" i="1"/>
  <c r="M54" i="1"/>
  <c r="I54" i="1"/>
  <c r="V53" i="1"/>
  <c r="R53" i="1"/>
  <c r="M53" i="1"/>
  <c r="I53" i="1"/>
  <c r="V52" i="1"/>
  <c r="R52" i="1"/>
  <c r="M52" i="1"/>
  <c r="I52" i="1"/>
  <c r="V51" i="1"/>
  <c r="R51" i="1"/>
  <c r="M51" i="1"/>
  <c r="I51" i="1"/>
  <c r="V50" i="1"/>
  <c r="R50" i="1"/>
  <c r="M50" i="1"/>
  <c r="I50" i="1"/>
  <c r="V49" i="1"/>
  <c r="R49" i="1"/>
  <c r="M49" i="1"/>
  <c r="I49" i="1"/>
  <c r="V48" i="1"/>
  <c r="R48" i="1"/>
  <c r="M48" i="1"/>
  <c r="I48" i="1"/>
  <c r="V47" i="1"/>
  <c r="R47" i="1"/>
  <c r="M47" i="1"/>
  <c r="I47" i="1"/>
  <c r="V46" i="1"/>
  <c r="R46" i="1"/>
  <c r="M46" i="1"/>
  <c r="I46" i="1"/>
  <c r="V45" i="1"/>
  <c r="R45" i="1"/>
  <c r="M45" i="1"/>
  <c r="I45" i="1"/>
  <c r="V44" i="1"/>
  <c r="R44" i="1"/>
  <c r="M44" i="1"/>
  <c r="I44" i="1"/>
  <c r="V43" i="1"/>
  <c r="R43" i="1"/>
  <c r="M43" i="1"/>
  <c r="I43" i="1"/>
  <c r="V42" i="1"/>
  <c r="R42" i="1"/>
  <c r="M42" i="1"/>
  <c r="I42" i="1"/>
  <c r="V41" i="1"/>
  <c r="R41" i="1"/>
  <c r="M41" i="1"/>
  <c r="I41" i="1"/>
  <c r="V40" i="1"/>
  <c r="R40" i="1"/>
  <c r="M40" i="1"/>
  <c r="I40" i="1"/>
  <c r="V39" i="1"/>
  <c r="R39" i="1"/>
  <c r="M39" i="1"/>
  <c r="I39" i="1"/>
  <c r="V38" i="1"/>
  <c r="R38" i="1"/>
  <c r="M38" i="1"/>
  <c r="I38" i="1"/>
  <c r="V37" i="1"/>
  <c r="R37" i="1"/>
  <c r="M37" i="1"/>
  <c r="I37" i="1"/>
  <c r="V36" i="1"/>
  <c r="R36" i="1"/>
  <c r="M36" i="1"/>
  <c r="I36" i="1"/>
  <c r="V35" i="1"/>
  <c r="R35" i="1"/>
  <c r="M35" i="1"/>
  <c r="I35" i="1"/>
  <c r="V34" i="1"/>
  <c r="R34" i="1"/>
  <c r="M34" i="1"/>
  <c r="I34" i="1"/>
  <c r="V33" i="1"/>
  <c r="R33" i="1"/>
  <c r="M33" i="1"/>
  <c r="I33" i="1"/>
  <c r="V32" i="1"/>
  <c r="R32" i="1"/>
  <c r="M32" i="1"/>
  <c r="I32" i="1"/>
  <c r="V31" i="1"/>
  <c r="R31" i="1"/>
  <c r="M31" i="1"/>
  <c r="I31" i="1"/>
  <c r="V30" i="1"/>
  <c r="R30" i="1"/>
  <c r="M30" i="1"/>
  <c r="I30" i="1"/>
  <c r="V29" i="1"/>
  <c r="R29" i="1"/>
  <c r="M29" i="1"/>
  <c r="I29" i="1"/>
  <c r="V28" i="1"/>
  <c r="R28" i="1"/>
  <c r="M28" i="1"/>
  <c r="I28" i="1"/>
  <c r="V27" i="1"/>
  <c r="R27" i="1"/>
  <c r="M27" i="1"/>
  <c r="I27" i="1"/>
  <c r="V26" i="1"/>
  <c r="R26" i="1"/>
  <c r="M26" i="1"/>
  <c r="I26" i="1"/>
  <c r="V25" i="1"/>
  <c r="R25" i="1"/>
  <c r="M25" i="1"/>
  <c r="I25" i="1"/>
  <c r="V24" i="1"/>
  <c r="R24" i="1"/>
  <c r="M24" i="1"/>
  <c r="I24" i="1"/>
  <c r="V23" i="1"/>
  <c r="R23" i="1"/>
  <c r="M23" i="1"/>
  <c r="I23" i="1"/>
  <c r="V22" i="1"/>
  <c r="R22" i="1"/>
  <c r="M22" i="1"/>
  <c r="I22" i="1"/>
  <c r="V21" i="1"/>
  <c r="R21" i="1"/>
  <c r="M21" i="1"/>
  <c r="I21" i="1"/>
  <c r="V20" i="1"/>
  <c r="R20" i="1"/>
  <c r="M20" i="1"/>
  <c r="I20" i="1"/>
  <c r="V19" i="1"/>
  <c r="R19" i="1"/>
  <c r="M19" i="1"/>
  <c r="I19" i="1"/>
  <c r="V18" i="1"/>
  <c r="R18" i="1"/>
  <c r="M18" i="1"/>
  <c r="I18" i="1"/>
  <c r="V17" i="1"/>
  <c r="R17" i="1"/>
  <c r="M17" i="1"/>
  <c r="I17" i="1"/>
  <c r="V16" i="1"/>
  <c r="R16" i="1"/>
  <c r="M16" i="1"/>
  <c r="I16" i="1"/>
  <c r="V15" i="1"/>
  <c r="R15" i="1"/>
  <c r="M15" i="1"/>
  <c r="I15" i="1"/>
  <c r="V14" i="1"/>
  <c r="R14" i="1"/>
  <c r="M14" i="1"/>
  <c r="I14" i="1"/>
  <c r="V13" i="1"/>
  <c r="R13" i="1"/>
  <c r="M13" i="1"/>
  <c r="I13" i="1"/>
  <c r="V12" i="1"/>
  <c r="R12" i="1"/>
  <c r="M12" i="1"/>
  <c r="I12" i="1"/>
  <c r="V11" i="1"/>
  <c r="R11" i="1"/>
  <c r="M11" i="1"/>
  <c r="I11" i="1"/>
  <c r="V10" i="1"/>
  <c r="R10" i="1"/>
  <c r="M10" i="1"/>
  <c r="I10" i="1"/>
  <c r="V9" i="1"/>
  <c r="R9" i="1"/>
  <c r="M9" i="1"/>
  <c r="I9" i="1"/>
  <c r="V8" i="1"/>
  <c r="R8" i="1"/>
  <c r="M8" i="1"/>
  <c r="I8" i="1"/>
  <c r="V7" i="1"/>
  <c r="R7" i="1"/>
  <c r="M7" i="1"/>
  <c r="I7" i="1"/>
  <c r="V6" i="1"/>
  <c r="R6" i="1"/>
  <c r="M6" i="1"/>
  <c r="I6" i="1"/>
  <c r="V5" i="1"/>
  <c r="R5" i="1"/>
  <c r="M5" i="1"/>
  <c r="I5" i="1"/>
  <c r="W5" i="1" l="1"/>
  <c r="W8" i="1"/>
  <c r="W11" i="1"/>
  <c r="W23" i="1"/>
  <c r="W29" i="1"/>
  <c r="W15" i="1"/>
  <c r="W39" i="1"/>
  <c r="W45" i="1"/>
  <c r="W54" i="1"/>
  <c r="W21" i="1"/>
  <c r="W57" i="1"/>
  <c r="W12" i="1"/>
  <c r="W51" i="1"/>
  <c r="W16" i="1"/>
  <c r="W22" i="1"/>
  <c r="W31" i="1"/>
  <c r="W37" i="1"/>
  <c r="W46" i="1"/>
  <c r="W20" i="1"/>
  <c r="W13" i="1"/>
  <c r="W19" i="1"/>
  <c r="W25" i="1"/>
  <c r="W53" i="1"/>
  <c r="W50" i="1"/>
  <c r="W28" i="1"/>
  <c r="W42" i="1"/>
  <c r="W14" i="1"/>
  <c r="W17" i="1"/>
  <c r="W40" i="1"/>
  <c r="W43" i="1"/>
  <c r="W49" i="1"/>
  <c r="W52" i="1"/>
  <c r="W6" i="1"/>
  <c r="W9" i="1"/>
  <c r="W34" i="1"/>
  <c r="W55" i="1"/>
  <c r="W32" i="1"/>
  <c r="W35" i="1"/>
  <c r="W38" i="1"/>
  <c r="W41" i="1"/>
  <c r="W44" i="1"/>
  <c r="W26" i="1"/>
  <c r="W47" i="1"/>
  <c r="W58" i="1"/>
  <c r="W7" i="1"/>
  <c r="W24" i="1"/>
  <c r="W27" i="1"/>
  <c r="W56" i="1"/>
  <c r="W59" i="1"/>
  <c r="W18" i="1"/>
  <c r="W30" i="1"/>
  <c r="W33" i="1"/>
  <c r="W36" i="1"/>
  <c r="W10" i="1"/>
  <c r="W48" i="1"/>
</calcChain>
</file>

<file path=xl/sharedStrings.xml><?xml version="1.0" encoding="utf-8"?>
<sst xmlns="http://schemas.openxmlformats.org/spreadsheetml/2006/main" count="1053" uniqueCount="346">
  <si>
    <t>学号</t>
  </si>
  <si>
    <t>姓名</t>
  </si>
  <si>
    <t>班级</t>
  </si>
  <si>
    <t>专业</t>
  </si>
  <si>
    <t>思想政治素质测评</t>
  </si>
  <si>
    <t>专业素质测评</t>
  </si>
  <si>
    <t>创新素质测评</t>
  </si>
  <si>
    <t>其他素质测评</t>
  </si>
  <si>
    <t>总成绩</t>
  </si>
  <si>
    <t>基础分</t>
  </si>
  <si>
    <t>附加分</t>
  </si>
  <si>
    <t>扣分</t>
  </si>
  <si>
    <t>总分</t>
  </si>
  <si>
    <t>荣誉</t>
  </si>
  <si>
    <t>社会工作</t>
  </si>
  <si>
    <t>选修课</t>
  </si>
  <si>
    <t>资格证</t>
  </si>
  <si>
    <t>科研成果</t>
  </si>
  <si>
    <t>学科竞赛</t>
  </si>
  <si>
    <t>段彩苹</t>
  </si>
  <si>
    <t>食研221</t>
  </si>
  <si>
    <t>食品科学与工程</t>
  </si>
  <si>
    <t>苏宏菲</t>
  </si>
  <si>
    <t>宋衍银</t>
  </si>
  <si>
    <t>姚欣硕</t>
  </si>
  <si>
    <t>王斯源</t>
  </si>
  <si>
    <t>孟红艳</t>
  </si>
  <si>
    <t>许蕊</t>
  </si>
  <si>
    <t>李根英</t>
  </si>
  <si>
    <t>洪凌宇</t>
  </si>
  <si>
    <t>张哲婷</t>
  </si>
  <si>
    <t>张鑫慧</t>
  </si>
  <si>
    <t>吴经纬</t>
  </si>
  <si>
    <t>张艺璇</t>
  </si>
  <si>
    <t>毛琳</t>
  </si>
  <si>
    <t>牛迎</t>
  </si>
  <si>
    <t>王敏</t>
  </si>
  <si>
    <t>杨世平</t>
  </si>
  <si>
    <t>王海蛟</t>
  </si>
  <si>
    <t>陶杰杰</t>
  </si>
  <si>
    <t>刘雅琪</t>
  </si>
  <si>
    <t>孙灏璇</t>
  </si>
  <si>
    <t>杨若言</t>
  </si>
  <si>
    <t>刘晋琦</t>
  </si>
  <si>
    <t>杨潇</t>
  </si>
  <si>
    <t>赵佳妮</t>
  </si>
  <si>
    <t>孙慧娟</t>
  </si>
  <si>
    <t>王丹</t>
  </si>
  <si>
    <t>刘亚楠</t>
  </si>
  <si>
    <t>孙佳尧</t>
  </si>
  <si>
    <t>张峰茹</t>
  </si>
  <si>
    <t>杜晓瑜</t>
  </si>
  <si>
    <t>张思琪</t>
  </si>
  <si>
    <t>高兴</t>
  </si>
  <si>
    <t>李雨蒙</t>
  </si>
  <si>
    <t>王景怡</t>
  </si>
  <si>
    <t>张志彬</t>
  </si>
  <si>
    <t>王语淇</t>
  </si>
  <si>
    <t>曲歆卓</t>
  </si>
  <si>
    <t>管頔</t>
  </si>
  <si>
    <t>谭文妍</t>
  </si>
  <si>
    <t>康蕊</t>
  </si>
  <si>
    <t>朱昱波</t>
  </si>
  <si>
    <t>蔡敏</t>
  </si>
  <si>
    <t>邱学宇</t>
  </si>
  <si>
    <t>刘春秀</t>
  </si>
  <si>
    <t>李颖颖</t>
  </si>
  <si>
    <t>邱方航</t>
  </si>
  <si>
    <t>王文东</t>
  </si>
  <si>
    <t>孔淑文</t>
  </si>
  <si>
    <t>崔鹏飞</t>
  </si>
  <si>
    <t>丁泽</t>
  </si>
  <si>
    <t>王硕</t>
  </si>
  <si>
    <t>张梦瑶</t>
  </si>
  <si>
    <t>李慧林</t>
  </si>
  <si>
    <t>程伟龙</t>
  </si>
  <si>
    <r>
      <rPr>
        <sz val="12"/>
        <color indexed="8"/>
        <rFont val="宋体"/>
        <family val="3"/>
        <charset val="134"/>
      </rPr>
      <t>张铭昕</t>
    </r>
  </si>
  <si>
    <r>
      <rPr>
        <sz val="11"/>
        <color indexed="8"/>
        <rFont val="宋体"/>
        <family val="3"/>
        <charset val="134"/>
      </rPr>
      <t>食研222</t>
    </r>
  </si>
  <si>
    <r>
      <rPr>
        <sz val="11"/>
        <color indexed="8"/>
        <rFont val="宋体"/>
        <family val="3"/>
        <charset val="134"/>
      </rPr>
      <t>食品工程</t>
    </r>
  </si>
  <si>
    <r>
      <rPr>
        <sz val="12"/>
        <color indexed="8"/>
        <rFont val="宋体"/>
        <family val="3"/>
        <charset val="134"/>
      </rPr>
      <t>陈诗静</t>
    </r>
  </si>
  <si>
    <r>
      <rPr>
        <sz val="12"/>
        <color indexed="8"/>
        <rFont val="宋体"/>
        <family val="3"/>
        <charset val="134"/>
      </rPr>
      <t>代梦琦</t>
    </r>
  </si>
  <si>
    <r>
      <rPr>
        <sz val="12"/>
        <color indexed="8"/>
        <rFont val="宋体"/>
        <family val="3"/>
        <charset val="134"/>
      </rPr>
      <t>高吉安</t>
    </r>
  </si>
  <si>
    <r>
      <rPr>
        <sz val="12"/>
        <color indexed="8"/>
        <rFont val="宋体"/>
        <family val="3"/>
        <charset val="134"/>
      </rPr>
      <t>董文琦</t>
    </r>
  </si>
  <si>
    <r>
      <rPr>
        <sz val="12"/>
        <color indexed="8"/>
        <rFont val="宋体"/>
        <family val="3"/>
        <charset val="134"/>
      </rPr>
      <t>刘书琦</t>
    </r>
  </si>
  <si>
    <r>
      <rPr>
        <sz val="12"/>
        <color indexed="8"/>
        <rFont val="宋体"/>
        <family val="3"/>
        <charset val="134"/>
      </rPr>
      <t>苏开</t>
    </r>
  </si>
  <si>
    <r>
      <rPr>
        <sz val="12"/>
        <color indexed="8"/>
        <rFont val="宋体"/>
        <family val="3"/>
        <charset val="134"/>
      </rPr>
      <t>罗雅妮</t>
    </r>
  </si>
  <si>
    <r>
      <rPr>
        <sz val="12"/>
        <color indexed="8"/>
        <rFont val="宋体"/>
        <family val="3"/>
        <charset val="134"/>
      </rPr>
      <t>吴博雄</t>
    </r>
  </si>
  <si>
    <r>
      <rPr>
        <sz val="12"/>
        <color indexed="8"/>
        <rFont val="宋体"/>
        <family val="3"/>
        <charset val="134"/>
      </rPr>
      <t>管伟荣</t>
    </r>
  </si>
  <si>
    <r>
      <rPr>
        <sz val="12"/>
        <color indexed="8"/>
        <rFont val="宋体"/>
        <family val="3"/>
        <charset val="134"/>
      </rPr>
      <t>高芃</t>
    </r>
  </si>
  <si>
    <r>
      <rPr>
        <sz val="12"/>
        <color indexed="8"/>
        <rFont val="宋体"/>
        <family val="3"/>
        <charset val="134"/>
      </rPr>
      <t>刘璇</t>
    </r>
  </si>
  <si>
    <r>
      <rPr>
        <sz val="12"/>
        <color indexed="8"/>
        <rFont val="宋体"/>
        <family val="3"/>
        <charset val="134"/>
      </rPr>
      <t>陈梦倩</t>
    </r>
  </si>
  <si>
    <r>
      <rPr>
        <sz val="12"/>
        <color indexed="8"/>
        <rFont val="宋体"/>
        <family val="3"/>
        <charset val="134"/>
      </rPr>
      <t>吕思蕾</t>
    </r>
  </si>
  <si>
    <r>
      <rPr>
        <sz val="12"/>
        <color indexed="8"/>
        <rFont val="宋体"/>
        <family val="3"/>
        <charset val="134"/>
      </rPr>
      <t>王泽宸</t>
    </r>
  </si>
  <si>
    <r>
      <rPr>
        <sz val="12"/>
        <color indexed="8"/>
        <rFont val="宋体"/>
        <family val="3"/>
        <charset val="134"/>
      </rPr>
      <t>樊蕊</t>
    </r>
  </si>
  <si>
    <r>
      <rPr>
        <sz val="12"/>
        <color indexed="8"/>
        <rFont val="宋体"/>
        <family val="3"/>
        <charset val="134"/>
      </rPr>
      <t>商晓龙</t>
    </r>
  </si>
  <si>
    <r>
      <rPr>
        <sz val="12"/>
        <color indexed="8"/>
        <rFont val="宋体"/>
        <family val="3"/>
        <charset val="134"/>
      </rPr>
      <t>高新蕊</t>
    </r>
  </si>
  <si>
    <r>
      <rPr>
        <sz val="12"/>
        <color indexed="8"/>
        <rFont val="宋体"/>
        <family val="3"/>
        <charset val="134"/>
      </rPr>
      <t>朱泽辉</t>
    </r>
  </si>
  <si>
    <r>
      <rPr>
        <sz val="12"/>
        <color indexed="8"/>
        <rFont val="宋体"/>
        <family val="3"/>
        <charset val="134"/>
      </rPr>
      <t>李凯歌</t>
    </r>
  </si>
  <si>
    <r>
      <rPr>
        <sz val="12"/>
        <color indexed="8"/>
        <rFont val="宋体"/>
        <family val="3"/>
        <charset val="134"/>
      </rPr>
      <t>温雁超</t>
    </r>
  </si>
  <si>
    <r>
      <rPr>
        <sz val="12"/>
        <color indexed="8"/>
        <rFont val="宋体"/>
        <family val="3"/>
        <charset val="134"/>
      </rPr>
      <t>陈诺</t>
    </r>
  </si>
  <si>
    <r>
      <rPr>
        <sz val="12"/>
        <color indexed="8"/>
        <rFont val="宋体"/>
        <family val="3"/>
        <charset val="134"/>
      </rPr>
      <t>黄薇</t>
    </r>
  </si>
  <si>
    <r>
      <rPr>
        <sz val="12"/>
        <color indexed="8"/>
        <rFont val="宋体"/>
        <family val="3"/>
        <charset val="134"/>
      </rPr>
      <t>孙宇航</t>
    </r>
  </si>
  <si>
    <r>
      <rPr>
        <sz val="12"/>
        <color indexed="8"/>
        <rFont val="宋体"/>
        <family val="3"/>
        <charset val="134"/>
      </rPr>
      <t>李阳</t>
    </r>
  </si>
  <si>
    <r>
      <rPr>
        <sz val="12"/>
        <color indexed="8"/>
        <rFont val="宋体"/>
        <family val="3"/>
        <charset val="134"/>
      </rPr>
      <t>李董梅</t>
    </r>
  </si>
  <si>
    <r>
      <rPr>
        <sz val="12"/>
        <color indexed="8"/>
        <rFont val="宋体"/>
        <family val="3"/>
        <charset val="134"/>
      </rPr>
      <t>韩桂莲</t>
    </r>
  </si>
  <si>
    <r>
      <rPr>
        <sz val="12"/>
        <color indexed="8"/>
        <rFont val="宋体"/>
        <family val="3"/>
        <charset val="134"/>
      </rPr>
      <t>方娟</t>
    </r>
  </si>
  <si>
    <r>
      <rPr>
        <sz val="12"/>
        <color indexed="8"/>
        <rFont val="宋体"/>
        <family val="3"/>
        <charset val="134"/>
      </rPr>
      <t>柳思月</t>
    </r>
  </si>
  <si>
    <r>
      <rPr>
        <sz val="12"/>
        <color indexed="8"/>
        <rFont val="宋体"/>
        <family val="3"/>
        <charset val="134"/>
      </rPr>
      <t>宁志芳</t>
    </r>
  </si>
  <si>
    <r>
      <rPr>
        <sz val="12"/>
        <color indexed="8"/>
        <rFont val="宋体"/>
        <family val="3"/>
        <charset val="134"/>
      </rPr>
      <t>杜风岐</t>
    </r>
  </si>
  <si>
    <r>
      <rPr>
        <sz val="12"/>
        <color indexed="8"/>
        <rFont val="宋体"/>
        <family val="3"/>
        <charset val="134"/>
      </rPr>
      <t>李思诺</t>
    </r>
  </si>
  <si>
    <r>
      <rPr>
        <sz val="12"/>
        <color indexed="8"/>
        <rFont val="宋体"/>
        <family val="3"/>
        <charset val="134"/>
      </rPr>
      <t>李柯欣</t>
    </r>
  </si>
  <si>
    <r>
      <rPr>
        <sz val="12"/>
        <color indexed="8"/>
        <rFont val="宋体"/>
        <family val="3"/>
        <charset val="134"/>
      </rPr>
      <t>崔佳琪</t>
    </r>
  </si>
  <si>
    <r>
      <rPr>
        <sz val="12"/>
        <color indexed="8"/>
        <rFont val="宋体"/>
        <family val="3"/>
        <charset val="134"/>
      </rPr>
      <t>侯晓迪</t>
    </r>
  </si>
  <si>
    <r>
      <rPr>
        <sz val="12"/>
        <color indexed="8"/>
        <rFont val="宋体"/>
        <family val="3"/>
        <charset val="134"/>
      </rPr>
      <t>李盼</t>
    </r>
  </si>
  <si>
    <r>
      <rPr>
        <sz val="12"/>
        <color indexed="8"/>
        <rFont val="宋体"/>
        <family val="3"/>
        <charset val="134"/>
      </rPr>
      <t>黄韵</t>
    </r>
  </si>
  <si>
    <r>
      <rPr>
        <sz val="12"/>
        <color indexed="8"/>
        <rFont val="宋体"/>
        <family val="3"/>
        <charset val="134"/>
      </rPr>
      <t>朱进</t>
    </r>
  </si>
  <si>
    <r>
      <rPr>
        <sz val="12"/>
        <color indexed="8"/>
        <rFont val="宋体"/>
        <family val="3"/>
        <charset val="134"/>
      </rPr>
      <t>李丹蕾</t>
    </r>
  </si>
  <si>
    <r>
      <rPr>
        <sz val="12"/>
        <color indexed="8"/>
        <rFont val="宋体"/>
        <family val="3"/>
        <charset val="134"/>
      </rPr>
      <t>林静</t>
    </r>
  </si>
  <si>
    <r>
      <rPr>
        <sz val="12"/>
        <color indexed="8"/>
        <rFont val="宋体"/>
        <family val="3"/>
        <charset val="134"/>
      </rPr>
      <t>卢韵竹</t>
    </r>
  </si>
  <si>
    <r>
      <rPr>
        <sz val="12"/>
        <color indexed="8"/>
        <rFont val="宋体"/>
        <family val="3"/>
        <charset val="134"/>
      </rPr>
      <t>邝慧雨</t>
    </r>
  </si>
  <si>
    <r>
      <rPr>
        <sz val="12"/>
        <color indexed="8"/>
        <rFont val="宋体"/>
        <family val="3"/>
        <charset val="134"/>
      </rPr>
      <t>王付安</t>
    </r>
  </si>
  <si>
    <r>
      <rPr>
        <sz val="12"/>
        <color indexed="8"/>
        <rFont val="宋体"/>
        <family val="3"/>
        <charset val="134"/>
      </rPr>
      <t>刘宏艺</t>
    </r>
  </si>
  <si>
    <r>
      <rPr>
        <sz val="12"/>
        <color indexed="8"/>
        <rFont val="宋体"/>
        <family val="3"/>
        <charset val="134"/>
      </rPr>
      <t>王正凯</t>
    </r>
  </si>
  <si>
    <r>
      <rPr>
        <sz val="12"/>
        <color indexed="8"/>
        <rFont val="宋体"/>
        <family val="3"/>
        <charset val="134"/>
      </rPr>
      <t>崔耿洁</t>
    </r>
  </si>
  <si>
    <r>
      <rPr>
        <sz val="12"/>
        <color indexed="8"/>
        <rFont val="宋体"/>
        <family val="3"/>
        <charset val="134"/>
      </rPr>
      <t>宋天聪</t>
    </r>
  </si>
  <si>
    <r>
      <rPr>
        <sz val="12"/>
        <color indexed="8"/>
        <rFont val="宋体"/>
        <family val="3"/>
        <charset val="134"/>
      </rPr>
      <t>张炳辉</t>
    </r>
  </si>
  <si>
    <r>
      <rPr>
        <sz val="12"/>
        <color indexed="8"/>
        <rFont val="宋体"/>
        <family val="3"/>
        <charset val="134"/>
      </rPr>
      <t>侯佳玲</t>
    </r>
  </si>
  <si>
    <r>
      <rPr>
        <sz val="12"/>
        <color indexed="8"/>
        <rFont val="宋体"/>
        <family val="3"/>
        <charset val="134"/>
      </rPr>
      <t>韩美月</t>
    </r>
  </si>
  <si>
    <r>
      <rPr>
        <sz val="12"/>
        <color indexed="8"/>
        <rFont val="宋体"/>
        <family val="3"/>
        <charset val="134"/>
      </rPr>
      <t>郝瑞敏</t>
    </r>
  </si>
  <si>
    <r>
      <rPr>
        <sz val="12"/>
        <color indexed="8"/>
        <rFont val="宋体"/>
        <family val="3"/>
        <charset val="134"/>
      </rPr>
      <t>侯欣雨</t>
    </r>
  </si>
  <si>
    <r>
      <rPr>
        <sz val="12"/>
        <color indexed="8"/>
        <rFont val="宋体"/>
        <family val="3"/>
        <charset val="134"/>
      </rPr>
      <t>李璐瑶</t>
    </r>
  </si>
  <si>
    <r>
      <rPr>
        <sz val="12"/>
        <color indexed="8"/>
        <rFont val="宋体"/>
        <family val="3"/>
        <charset val="134"/>
      </rPr>
      <t>李智慧</t>
    </r>
  </si>
  <si>
    <r>
      <rPr>
        <sz val="12"/>
        <color indexed="8"/>
        <rFont val="宋体"/>
        <family val="3"/>
        <charset val="134"/>
      </rPr>
      <t>杨鑫宇</t>
    </r>
  </si>
  <si>
    <r>
      <rPr>
        <sz val="12"/>
        <color indexed="8"/>
        <rFont val="宋体"/>
        <family val="3"/>
        <charset val="134"/>
      </rPr>
      <t>张鹏程</t>
    </r>
  </si>
  <si>
    <t>食研223班综合测评结果汇总表</t>
  </si>
  <si>
    <t>冯启乾</t>
  </si>
  <si>
    <t>食研223</t>
  </si>
  <si>
    <t>食品工程</t>
  </si>
  <si>
    <t>牛志涛</t>
  </si>
  <si>
    <t>刘睿佳</t>
  </si>
  <si>
    <t>潘一玲</t>
  </si>
  <si>
    <t>唐家丽</t>
  </si>
  <si>
    <t>陈云海</t>
  </si>
  <si>
    <t>秦子淳</t>
  </si>
  <si>
    <t>朱童</t>
  </si>
  <si>
    <t>朱巧磊</t>
  </si>
  <si>
    <t>李金洋</t>
  </si>
  <si>
    <t>沈星慧</t>
  </si>
  <si>
    <t>李振旗</t>
  </si>
  <si>
    <t>童芳</t>
  </si>
  <si>
    <t>张志慧</t>
  </si>
  <si>
    <t>王娟</t>
  </si>
  <si>
    <t>李科举</t>
  </si>
  <si>
    <t>朱悦</t>
  </si>
  <si>
    <t>邹凯艺</t>
  </si>
  <si>
    <t>王佳</t>
  </si>
  <si>
    <t>赵丽蓉</t>
  </si>
  <si>
    <t>郑玮哲</t>
  </si>
  <si>
    <t>于胜娟</t>
  </si>
  <si>
    <t>熊孝颖</t>
  </si>
  <si>
    <t>王佳宁</t>
  </si>
  <si>
    <t>王慧</t>
  </si>
  <si>
    <t>王皓鸾</t>
  </si>
  <si>
    <t>程浩哲</t>
  </si>
  <si>
    <t>张曼丽</t>
  </si>
  <si>
    <t>崔舰刚</t>
  </si>
  <si>
    <t>王佳颖</t>
  </si>
  <si>
    <t>安梦达</t>
  </si>
  <si>
    <t>刘兴浩</t>
  </si>
  <si>
    <t>别嘉豪</t>
  </si>
  <si>
    <t>张奥杰</t>
  </si>
  <si>
    <t>包新宇</t>
  </si>
  <si>
    <t>仲秀芳</t>
  </si>
  <si>
    <t>王雪丽</t>
  </si>
  <si>
    <t>张宁</t>
  </si>
  <si>
    <t>赵飒飒</t>
  </si>
  <si>
    <t>赵紫言</t>
  </si>
  <si>
    <t>彭琳琳</t>
  </si>
  <si>
    <t>史珂</t>
  </si>
  <si>
    <t>于千帆</t>
  </si>
  <si>
    <t>任以静</t>
  </si>
  <si>
    <t>邢莉那</t>
  </si>
  <si>
    <t>岳伟</t>
  </si>
  <si>
    <t>钱含微</t>
  </si>
  <si>
    <t>王艳芳</t>
  </si>
  <si>
    <t>张旭</t>
  </si>
  <si>
    <t>张牵</t>
  </si>
  <si>
    <t>杨傲林</t>
  </si>
  <si>
    <t>王杨</t>
  </si>
  <si>
    <t>廉凯清</t>
  </si>
  <si>
    <t>乔亚勋</t>
  </si>
  <si>
    <t>王聪聪</t>
  </si>
  <si>
    <t>蓝李祥</t>
  </si>
  <si>
    <t>韩骁默</t>
  </si>
  <si>
    <t>郑梦俊</t>
  </si>
  <si>
    <t>食研211</t>
  </si>
  <si>
    <t>朱瑶</t>
  </si>
  <si>
    <t>张眙曼</t>
  </si>
  <si>
    <t>钟圣杰</t>
  </si>
  <si>
    <t>陈琼</t>
  </si>
  <si>
    <t>程丹阳</t>
  </si>
  <si>
    <t>程颖</t>
  </si>
  <si>
    <t>代莹</t>
  </si>
  <si>
    <t>杨海宏</t>
  </si>
  <si>
    <t>杨斯琪</t>
  </si>
  <si>
    <t>张慧</t>
  </si>
  <si>
    <t>杨月</t>
  </si>
  <si>
    <t>任雨晴</t>
  </si>
  <si>
    <t>何静波</t>
  </si>
  <si>
    <t>刘婉璐</t>
  </si>
  <si>
    <t>刘雅洁</t>
  </si>
  <si>
    <t>安九龙</t>
  </si>
  <si>
    <t>姚昫</t>
  </si>
  <si>
    <t>曹瑞</t>
  </si>
  <si>
    <t>凡震</t>
  </si>
  <si>
    <t>秦梦园</t>
  </si>
  <si>
    <t>任青霞</t>
  </si>
  <si>
    <t>孙炎</t>
  </si>
  <si>
    <t>唐源</t>
  </si>
  <si>
    <t>刘彩宇</t>
  </si>
  <si>
    <t>刘畅</t>
  </si>
  <si>
    <t>冀珂心</t>
  </si>
  <si>
    <t>李雨桐</t>
  </si>
  <si>
    <t>吴英樱</t>
  </si>
  <si>
    <t>王莹</t>
  </si>
  <si>
    <t>王昭</t>
  </si>
  <si>
    <t>薛瑞</t>
  </si>
  <si>
    <t>靳程茗</t>
  </si>
  <si>
    <t>刘同吉</t>
  </si>
  <si>
    <t>宫鹏飞</t>
  </si>
  <si>
    <t>梁二宏</t>
  </si>
  <si>
    <t>白根朋</t>
    <phoneticPr fontId="7" type="noConversion"/>
  </si>
  <si>
    <t>食研212</t>
    <phoneticPr fontId="7" type="noConversion"/>
  </si>
  <si>
    <t>食品工程</t>
    <phoneticPr fontId="7" type="noConversion"/>
  </si>
  <si>
    <t>蔡振东</t>
  </si>
  <si>
    <t>食研212</t>
  </si>
  <si>
    <t>生物与医药</t>
  </si>
  <si>
    <t>段忠甫</t>
    <phoneticPr fontId="7" type="noConversion"/>
  </si>
  <si>
    <t>李修德</t>
    <phoneticPr fontId="7" type="noConversion"/>
  </si>
  <si>
    <t>生物与医药</t>
    <phoneticPr fontId="7" type="noConversion"/>
  </si>
  <si>
    <t>林树淼</t>
  </si>
  <si>
    <t>牟逸凡</t>
  </si>
  <si>
    <t>王宝松</t>
  </si>
  <si>
    <t>张洛铖</t>
    <phoneticPr fontId="7" type="noConversion"/>
  </si>
  <si>
    <t>段云汉</t>
    <phoneticPr fontId="7" type="noConversion"/>
  </si>
  <si>
    <t>孙若豪</t>
    <phoneticPr fontId="7" type="noConversion"/>
  </si>
  <si>
    <t>孙启杰</t>
  </si>
  <si>
    <t>任斐</t>
  </si>
  <si>
    <t>宋嘉鑫</t>
  </si>
  <si>
    <t>吕世豪</t>
  </si>
  <si>
    <t>孟宸</t>
  </si>
  <si>
    <t>王秋雨</t>
  </si>
  <si>
    <t>朱泽康</t>
  </si>
  <si>
    <t>刘榉元</t>
  </si>
  <si>
    <t>刘沐潭</t>
    <phoneticPr fontId="7" type="noConversion"/>
  </si>
  <si>
    <t>孙起</t>
  </si>
  <si>
    <t>食物与医药</t>
  </si>
  <si>
    <t>姚锦涛</t>
  </si>
  <si>
    <t>展远蓉</t>
  </si>
  <si>
    <t>1930202054</t>
  </si>
  <si>
    <t>李欣萍</t>
  </si>
  <si>
    <t>张付龙</t>
  </si>
  <si>
    <t>艾欣</t>
  </si>
  <si>
    <t>朱禺芊</t>
  </si>
  <si>
    <t>王星煜</t>
    <phoneticPr fontId="8" type="noConversion"/>
  </si>
  <si>
    <t>袁宏洋</t>
    <phoneticPr fontId="8" type="noConversion"/>
  </si>
  <si>
    <t>孙哲</t>
    <phoneticPr fontId="8" type="noConversion"/>
  </si>
  <si>
    <t>李洁</t>
  </si>
  <si>
    <t>秦昱晖</t>
  </si>
  <si>
    <t>陈昊</t>
  </si>
  <si>
    <t>陈晓琳</t>
  </si>
  <si>
    <t>陈雨姗</t>
  </si>
  <si>
    <t>程洁仪</t>
  </si>
  <si>
    <t>董骁肖</t>
  </si>
  <si>
    <t>关鑫</t>
  </si>
  <si>
    <t>韩颢颖</t>
  </si>
  <si>
    <t>胡风欣</t>
    <phoneticPr fontId="7" type="noConversion"/>
  </si>
  <si>
    <t>胡颖</t>
  </si>
  <si>
    <t>胡雨萌</t>
  </si>
  <si>
    <t>黄莉</t>
  </si>
  <si>
    <t>姜可欣</t>
  </si>
  <si>
    <t>蒋阳婕</t>
  </si>
  <si>
    <t>靳雯</t>
  </si>
  <si>
    <t>敬乐</t>
  </si>
  <si>
    <t>李海燕</t>
  </si>
  <si>
    <t>李丽娜</t>
  </si>
  <si>
    <t>李梦梦</t>
  </si>
  <si>
    <t>刘瑞瑞</t>
    <phoneticPr fontId="7" type="noConversion"/>
  </si>
  <si>
    <t>刘雨晗</t>
    <phoneticPr fontId="7" type="noConversion"/>
  </si>
  <si>
    <t>刘圆一</t>
    <phoneticPr fontId="8" type="noConversion"/>
  </si>
  <si>
    <t>麻若兰</t>
    <phoneticPr fontId="8" type="noConversion"/>
  </si>
  <si>
    <t>马培培</t>
    <phoneticPr fontId="8" type="noConversion"/>
  </si>
  <si>
    <t>孟佳</t>
  </si>
  <si>
    <r>
      <t>食研2</t>
    </r>
    <r>
      <rPr>
        <sz val="11"/>
        <color indexed="8"/>
        <rFont val="宋体"/>
        <family val="3"/>
        <charset val="134"/>
      </rPr>
      <t>12</t>
    </r>
  </si>
  <si>
    <t>刘慧乾</t>
    <phoneticPr fontId="8" type="noConversion"/>
  </si>
  <si>
    <t>食研212</t>
    <phoneticPr fontId="8" type="noConversion"/>
  </si>
  <si>
    <t>刘飞越</t>
    <phoneticPr fontId="8" type="noConversion"/>
  </si>
  <si>
    <t>李若凝</t>
    <phoneticPr fontId="8" type="noConversion"/>
  </si>
  <si>
    <t>生物与医药</t>
    <phoneticPr fontId="8" type="noConversion"/>
  </si>
  <si>
    <t>蔺梦微</t>
    <phoneticPr fontId="8" type="noConversion"/>
  </si>
  <si>
    <t>米永洁</t>
  </si>
  <si>
    <t>商雨婷</t>
  </si>
  <si>
    <t>史春鹤</t>
  </si>
  <si>
    <t>史新宇</t>
  </si>
  <si>
    <t>苏帆</t>
  </si>
  <si>
    <t>唐健</t>
    <phoneticPr fontId="7" type="noConversion"/>
  </si>
  <si>
    <t>王静怡</t>
    <phoneticPr fontId="7" type="noConversion"/>
  </si>
  <si>
    <t>王俊茹</t>
    <phoneticPr fontId="7" type="noConversion"/>
  </si>
  <si>
    <t>王润</t>
  </si>
  <si>
    <t>魏家祺</t>
  </si>
  <si>
    <t>2130022104</t>
    <phoneticPr fontId="7" type="noConversion"/>
  </si>
  <si>
    <t>夏天则</t>
    <phoneticPr fontId="7" type="noConversion"/>
  </si>
  <si>
    <t>2130022105</t>
    <phoneticPr fontId="7" type="noConversion"/>
  </si>
  <si>
    <t>向婕</t>
    <phoneticPr fontId="7" type="noConversion"/>
  </si>
  <si>
    <t>2130022106</t>
    <phoneticPr fontId="7" type="noConversion"/>
  </si>
  <si>
    <t>谢辰晨</t>
    <phoneticPr fontId="7" type="noConversion"/>
  </si>
  <si>
    <t>2130022107</t>
    <phoneticPr fontId="7" type="noConversion"/>
  </si>
  <si>
    <t>辛萌萌</t>
    <phoneticPr fontId="7" type="noConversion"/>
  </si>
  <si>
    <t>2130022108</t>
    <phoneticPr fontId="7" type="noConversion"/>
  </si>
  <si>
    <t>徐美玉</t>
    <phoneticPr fontId="7" type="noConversion"/>
  </si>
  <si>
    <t>2130022109</t>
    <phoneticPr fontId="7" type="noConversion"/>
  </si>
  <si>
    <t>薛丽鑫</t>
    <phoneticPr fontId="7" type="noConversion"/>
  </si>
  <si>
    <t>2130022110</t>
    <phoneticPr fontId="7" type="noConversion"/>
  </si>
  <si>
    <t>闫立畅</t>
    <phoneticPr fontId="7" type="noConversion"/>
  </si>
  <si>
    <t>2130022111</t>
    <phoneticPr fontId="7" type="noConversion"/>
  </si>
  <si>
    <t>姚雪晴</t>
    <phoneticPr fontId="7" type="noConversion"/>
  </si>
  <si>
    <t>2130022112</t>
    <phoneticPr fontId="7" type="noConversion"/>
  </si>
  <si>
    <t>于雪玲</t>
    <phoneticPr fontId="7" type="noConversion"/>
  </si>
  <si>
    <t>2130022113</t>
    <phoneticPr fontId="7" type="noConversion"/>
  </si>
  <si>
    <t>余美宏</t>
    <phoneticPr fontId="7" type="noConversion"/>
  </si>
  <si>
    <t>张文静</t>
  </si>
  <si>
    <t>张熙梓</t>
  </si>
  <si>
    <t>张晓婷</t>
  </si>
  <si>
    <t>张研</t>
  </si>
  <si>
    <t>张宇</t>
  </si>
  <si>
    <t>张紫帆</t>
  </si>
  <si>
    <t>赵迪</t>
  </si>
  <si>
    <t>赵劲灵</t>
  </si>
  <si>
    <t>周亚迪</t>
  </si>
  <si>
    <t>左盈军</t>
    <phoneticPr fontId="7" type="noConversion"/>
  </si>
  <si>
    <t>食研211班综合测评结果汇总表</t>
    <phoneticPr fontId="1" type="noConversion"/>
  </si>
  <si>
    <t xml:space="preserve"> 食研212班综合测评结果汇总表</t>
    <phoneticPr fontId="1" type="noConversion"/>
  </si>
  <si>
    <t>食研222班综合测评结果汇总表</t>
    <phoneticPr fontId="1" type="noConversion"/>
  </si>
  <si>
    <t>食研221班综合测评结果汇总表</t>
    <phoneticPr fontId="1" type="noConversion"/>
  </si>
  <si>
    <t>有挂科不参与</t>
    <phoneticPr fontId="1" type="noConversion"/>
  </si>
  <si>
    <t>有挂科未参加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</si>
</sst>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0.45"/>
      <color rgb="FF000000"/>
      <name val="宋体"/>
      <family val="3"/>
      <charset val="134"/>
    </font>
    <font>
      <sz val="11"/>
      <name val="宋体"/>
      <family val="3"/>
      <charset val="134"/>
    </font>
    <font>
      <sz val="10.4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1" fillId="0" borderId="13" xfId="0" quotePrefix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3"/>
  <sheetViews>
    <sheetView tabSelected="1" zoomScale="50" zoomScaleNormal="60" workbookViewId="0">
      <selection activeCell="AB55" sqref="AB55"/>
    </sheetView>
  </sheetViews>
  <sheetFormatPr baseColWidth="10" defaultColWidth="9" defaultRowHeight="14"/>
  <cols>
    <col min="1" max="1" width="13" style="55" bestFit="1" customWidth="1"/>
    <col min="2" max="3" width="9" style="55"/>
    <col min="4" max="4" width="16.33203125" style="55" customWidth="1"/>
    <col min="5" max="9" width="9.1640625" style="55" bestFit="1" customWidth="1"/>
    <col min="10" max="10" width="14.1640625" style="55" bestFit="1" customWidth="1"/>
    <col min="11" max="12" width="9.1640625" style="55" bestFit="1" customWidth="1"/>
    <col min="13" max="13" width="14.1640625" style="55" bestFit="1" customWidth="1"/>
    <col min="14" max="22" width="9.1640625" style="55" bestFit="1" customWidth="1"/>
    <col min="23" max="23" width="14.1640625" style="55" bestFit="1" customWidth="1"/>
    <col min="24" max="16384" width="9" style="55"/>
  </cols>
  <sheetData>
    <row r="1" spans="1:23" ht="34.25" customHeight="1">
      <c r="A1" s="79" t="s">
        <v>343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>
      <c r="A2" s="83" t="s">
        <v>0</v>
      </c>
      <c r="B2" s="85" t="s">
        <v>1</v>
      </c>
      <c r="C2" s="85" t="s">
        <v>2</v>
      </c>
      <c r="D2" s="85" t="s">
        <v>3</v>
      </c>
      <c r="E2" s="80" t="s">
        <v>4</v>
      </c>
      <c r="F2" s="81"/>
      <c r="G2" s="81"/>
      <c r="H2" s="81"/>
      <c r="I2" s="82"/>
      <c r="J2" s="80" t="s">
        <v>5</v>
      </c>
      <c r="K2" s="81"/>
      <c r="L2" s="81"/>
      <c r="M2" s="82"/>
      <c r="N2" s="80" t="s">
        <v>6</v>
      </c>
      <c r="O2" s="81"/>
      <c r="P2" s="81"/>
      <c r="Q2" s="81"/>
      <c r="R2" s="82"/>
      <c r="S2" s="80" t="s">
        <v>7</v>
      </c>
      <c r="T2" s="81"/>
      <c r="U2" s="81"/>
      <c r="V2" s="82"/>
      <c r="W2" s="85" t="s">
        <v>8</v>
      </c>
    </row>
    <row r="3" spans="1:23">
      <c r="A3" s="84"/>
      <c r="B3" s="86"/>
      <c r="C3" s="86"/>
      <c r="D3" s="86"/>
      <c r="E3" s="85" t="s">
        <v>9</v>
      </c>
      <c r="F3" s="80" t="s">
        <v>10</v>
      </c>
      <c r="G3" s="82"/>
      <c r="H3" s="85" t="s">
        <v>11</v>
      </c>
      <c r="I3" s="85" t="s">
        <v>12</v>
      </c>
      <c r="J3" s="85" t="s">
        <v>9</v>
      </c>
      <c r="K3" s="80" t="s">
        <v>10</v>
      </c>
      <c r="L3" s="82"/>
      <c r="M3" s="85" t="s">
        <v>12</v>
      </c>
      <c r="N3" s="85" t="s">
        <v>9</v>
      </c>
      <c r="O3" s="80" t="s">
        <v>10</v>
      </c>
      <c r="P3" s="82"/>
      <c r="Q3" s="85" t="s">
        <v>11</v>
      </c>
      <c r="R3" s="85" t="s">
        <v>12</v>
      </c>
      <c r="S3" s="85" t="s">
        <v>9</v>
      </c>
      <c r="T3" s="85" t="s">
        <v>10</v>
      </c>
      <c r="U3" s="85" t="s">
        <v>11</v>
      </c>
      <c r="V3" s="85" t="s">
        <v>12</v>
      </c>
      <c r="W3" s="86"/>
    </row>
    <row r="4" spans="1:23" ht="18" customHeight="1">
      <c r="A4" s="84"/>
      <c r="B4" s="86"/>
      <c r="C4" s="87"/>
      <c r="D4" s="87"/>
      <c r="E4" s="87"/>
      <c r="F4" s="7" t="s">
        <v>13</v>
      </c>
      <c r="G4" s="7" t="s">
        <v>14</v>
      </c>
      <c r="H4" s="87"/>
      <c r="I4" s="87"/>
      <c r="J4" s="87"/>
      <c r="K4" s="7" t="s">
        <v>15</v>
      </c>
      <c r="L4" s="7" t="s">
        <v>16</v>
      </c>
      <c r="M4" s="87"/>
      <c r="N4" s="87"/>
      <c r="O4" s="8" t="s">
        <v>17</v>
      </c>
      <c r="P4" s="8" t="s">
        <v>18</v>
      </c>
      <c r="Q4" s="86"/>
      <c r="R4" s="87"/>
      <c r="S4" s="87"/>
      <c r="T4" s="87"/>
      <c r="U4" s="87"/>
      <c r="V4" s="87"/>
      <c r="W4" s="87"/>
    </row>
    <row r="5" spans="1:23" ht="27" customHeight="1">
      <c r="A5" s="9">
        <v>2230201019</v>
      </c>
      <c r="B5" s="10" t="s">
        <v>19</v>
      </c>
      <c r="C5" s="11" t="s">
        <v>20</v>
      </c>
      <c r="D5" s="12" t="s">
        <v>21</v>
      </c>
      <c r="E5" s="12">
        <v>100</v>
      </c>
      <c r="F5" s="13">
        <v>1</v>
      </c>
      <c r="G5" s="13">
        <v>4</v>
      </c>
      <c r="H5" s="13"/>
      <c r="I5" s="12">
        <f t="shared" ref="I5:I59" si="0">E5*0.8+F5+G5</f>
        <v>85</v>
      </c>
      <c r="J5" s="13">
        <v>87.133333329999999</v>
      </c>
      <c r="K5" s="13"/>
      <c r="L5" s="13"/>
      <c r="M5" s="13">
        <f t="shared" ref="M5:M59" si="1">J5*0.9+K5+L5</f>
        <v>78.419999997000005</v>
      </c>
      <c r="N5" s="14">
        <v>91</v>
      </c>
      <c r="O5" s="10">
        <v>47.6</v>
      </c>
      <c r="P5" s="10">
        <v>0</v>
      </c>
      <c r="Q5" s="10">
        <v>0</v>
      </c>
      <c r="R5" s="11">
        <f t="shared" ref="R5:R59" si="2">N5*0.7+O5+P5</f>
        <v>111.3</v>
      </c>
      <c r="S5" s="12">
        <v>90</v>
      </c>
      <c r="T5" s="12">
        <v>0</v>
      </c>
      <c r="U5" s="12"/>
      <c r="V5" s="12">
        <f t="shared" ref="V5:V59" si="3">S5*0.8+T5-U5</f>
        <v>72</v>
      </c>
      <c r="W5" s="12">
        <f t="shared" ref="W5:W59" si="4">0.2*I5+0.5*M5+0.2*R5+0.1*V5</f>
        <v>85.669999998500003</v>
      </c>
    </row>
    <row r="6" spans="1:23" ht="27" customHeight="1">
      <c r="A6" s="15">
        <v>2230201036</v>
      </c>
      <c r="B6" s="16" t="s">
        <v>22</v>
      </c>
      <c r="C6" s="11" t="s">
        <v>20</v>
      </c>
      <c r="D6" s="12" t="s">
        <v>21</v>
      </c>
      <c r="E6" s="12">
        <v>100</v>
      </c>
      <c r="F6" s="13">
        <v>0</v>
      </c>
      <c r="G6" s="13">
        <v>0</v>
      </c>
      <c r="H6" s="13"/>
      <c r="I6" s="12">
        <f t="shared" si="0"/>
        <v>80</v>
      </c>
      <c r="J6" s="13">
        <v>88.3</v>
      </c>
      <c r="K6" s="13"/>
      <c r="L6" s="13"/>
      <c r="M6" s="13">
        <f t="shared" si="1"/>
        <v>79.47</v>
      </c>
      <c r="N6" s="14">
        <v>90</v>
      </c>
      <c r="O6" s="16">
        <v>30</v>
      </c>
      <c r="P6" s="16">
        <v>0</v>
      </c>
      <c r="Q6" s="16">
        <v>0</v>
      </c>
      <c r="R6" s="11">
        <f t="shared" si="2"/>
        <v>93</v>
      </c>
      <c r="S6" s="12">
        <v>90</v>
      </c>
      <c r="T6" s="12">
        <v>0</v>
      </c>
      <c r="U6" s="12"/>
      <c r="V6" s="12">
        <f t="shared" si="3"/>
        <v>72</v>
      </c>
      <c r="W6" s="12">
        <f t="shared" si="4"/>
        <v>81.535000000000011</v>
      </c>
    </row>
    <row r="7" spans="1:23" ht="27" customHeight="1">
      <c r="A7" s="15">
        <v>2230201035</v>
      </c>
      <c r="B7" s="16" t="s">
        <v>23</v>
      </c>
      <c r="C7" s="11" t="s">
        <v>20</v>
      </c>
      <c r="D7" s="12" t="s">
        <v>21</v>
      </c>
      <c r="E7" s="12">
        <v>100</v>
      </c>
      <c r="F7" s="13">
        <v>1</v>
      </c>
      <c r="G7" s="13">
        <v>5.5</v>
      </c>
      <c r="H7" s="13"/>
      <c r="I7" s="12">
        <f t="shared" si="0"/>
        <v>86.5</v>
      </c>
      <c r="J7" s="13">
        <v>87.6</v>
      </c>
      <c r="K7" s="13"/>
      <c r="L7" s="13"/>
      <c r="M7" s="13">
        <f t="shared" si="1"/>
        <v>78.84</v>
      </c>
      <c r="N7" s="14">
        <v>91</v>
      </c>
      <c r="O7" s="16">
        <v>9</v>
      </c>
      <c r="P7" s="16">
        <v>0</v>
      </c>
      <c r="Q7" s="16">
        <v>0</v>
      </c>
      <c r="R7" s="11">
        <f t="shared" si="2"/>
        <v>72.699999999999989</v>
      </c>
      <c r="S7" s="12">
        <v>92.5</v>
      </c>
      <c r="T7" s="12">
        <v>0</v>
      </c>
      <c r="U7" s="12"/>
      <c r="V7" s="12">
        <f t="shared" si="3"/>
        <v>74</v>
      </c>
      <c r="W7" s="12">
        <f t="shared" si="4"/>
        <v>78.66</v>
      </c>
    </row>
    <row r="8" spans="1:23" ht="27" customHeight="1">
      <c r="A8" s="15">
        <v>2230201049</v>
      </c>
      <c r="B8" s="16" t="s">
        <v>24</v>
      </c>
      <c r="C8" s="11" t="s">
        <v>20</v>
      </c>
      <c r="D8" s="12" t="s">
        <v>21</v>
      </c>
      <c r="E8" s="12">
        <v>100</v>
      </c>
      <c r="F8" s="13">
        <v>0</v>
      </c>
      <c r="G8" s="13">
        <v>0</v>
      </c>
      <c r="H8" s="13"/>
      <c r="I8" s="12">
        <f t="shared" si="0"/>
        <v>80</v>
      </c>
      <c r="J8" s="13">
        <v>84.995238099999995</v>
      </c>
      <c r="K8" s="13"/>
      <c r="L8" s="13"/>
      <c r="M8" s="13">
        <f t="shared" si="1"/>
        <v>76.495714289999995</v>
      </c>
      <c r="N8" s="14">
        <v>90</v>
      </c>
      <c r="O8" s="16">
        <v>21</v>
      </c>
      <c r="P8" s="16">
        <v>0</v>
      </c>
      <c r="Q8" s="16">
        <v>0</v>
      </c>
      <c r="R8" s="11">
        <f t="shared" si="2"/>
        <v>84</v>
      </c>
      <c r="S8" s="12">
        <v>90</v>
      </c>
      <c r="T8" s="12">
        <v>0</v>
      </c>
      <c r="U8" s="12"/>
      <c r="V8" s="12">
        <f t="shared" si="3"/>
        <v>72</v>
      </c>
      <c r="W8" s="12">
        <f t="shared" si="4"/>
        <v>78.247857144999998</v>
      </c>
    </row>
    <row r="9" spans="1:23" ht="27" customHeight="1">
      <c r="A9" s="15">
        <v>2230201009</v>
      </c>
      <c r="B9" s="16" t="s">
        <v>25</v>
      </c>
      <c r="C9" s="11" t="s">
        <v>20</v>
      </c>
      <c r="D9" s="12" t="s">
        <v>21</v>
      </c>
      <c r="E9" s="12">
        <v>100</v>
      </c>
      <c r="F9" s="13">
        <v>1</v>
      </c>
      <c r="G9" s="13">
        <v>5.5</v>
      </c>
      <c r="H9" s="13"/>
      <c r="I9" s="12">
        <f t="shared" si="0"/>
        <v>86.5</v>
      </c>
      <c r="J9" s="13">
        <v>86.480952380000005</v>
      </c>
      <c r="K9" s="13"/>
      <c r="L9" s="13"/>
      <c r="M9" s="13">
        <f t="shared" si="1"/>
        <v>77.832857142000009</v>
      </c>
      <c r="N9" s="14">
        <v>90</v>
      </c>
      <c r="O9" s="16">
        <v>10</v>
      </c>
      <c r="P9" s="16">
        <v>0</v>
      </c>
      <c r="Q9" s="16">
        <v>0</v>
      </c>
      <c r="R9" s="11">
        <f t="shared" si="2"/>
        <v>73</v>
      </c>
      <c r="S9" s="12">
        <v>91</v>
      </c>
      <c r="T9" s="12">
        <v>0</v>
      </c>
      <c r="U9" s="12"/>
      <c r="V9" s="12">
        <f t="shared" si="3"/>
        <v>72.8</v>
      </c>
      <c r="W9" s="12">
        <f t="shared" si="4"/>
        <v>78.096428571000018</v>
      </c>
    </row>
    <row r="10" spans="1:23" ht="27" customHeight="1">
      <c r="A10" s="15">
        <v>2230201033</v>
      </c>
      <c r="B10" s="16" t="s">
        <v>26</v>
      </c>
      <c r="C10" s="11" t="s">
        <v>20</v>
      </c>
      <c r="D10" s="12" t="s">
        <v>21</v>
      </c>
      <c r="E10" s="12">
        <v>100</v>
      </c>
      <c r="F10" s="13">
        <v>0</v>
      </c>
      <c r="G10" s="13">
        <v>4</v>
      </c>
      <c r="H10" s="13"/>
      <c r="I10" s="12">
        <f t="shared" si="0"/>
        <v>84</v>
      </c>
      <c r="J10" s="13">
        <v>88.228571430000002</v>
      </c>
      <c r="K10" s="13"/>
      <c r="L10" s="13"/>
      <c r="M10" s="13">
        <f t="shared" si="1"/>
        <v>79.405714287000009</v>
      </c>
      <c r="N10" s="14">
        <v>90</v>
      </c>
      <c r="O10" s="16">
        <v>0</v>
      </c>
      <c r="P10" s="16">
        <v>0</v>
      </c>
      <c r="Q10" s="16">
        <v>0</v>
      </c>
      <c r="R10" s="11">
        <f t="shared" si="2"/>
        <v>62.999999999999993</v>
      </c>
      <c r="S10" s="12">
        <v>100</v>
      </c>
      <c r="T10" s="12">
        <v>5</v>
      </c>
      <c r="U10" s="12"/>
      <c r="V10" s="12">
        <f t="shared" si="3"/>
        <v>85</v>
      </c>
      <c r="W10" s="12">
        <f t="shared" si="4"/>
        <v>77.602857143500003</v>
      </c>
    </row>
    <row r="11" spans="1:23" ht="27" customHeight="1">
      <c r="A11" s="15">
        <v>2230201047</v>
      </c>
      <c r="B11" s="16" t="s">
        <v>27</v>
      </c>
      <c r="C11" s="11" t="s">
        <v>20</v>
      </c>
      <c r="D11" s="12" t="s">
        <v>21</v>
      </c>
      <c r="E11" s="12">
        <v>100</v>
      </c>
      <c r="F11" s="13">
        <v>0</v>
      </c>
      <c r="G11" s="13">
        <v>10</v>
      </c>
      <c r="H11" s="13"/>
      <c r="I11" s="12">
        <f t="shared" si="0"/>
        <v>90</v>
      </c>
      <c r="J11" s="13">
        <v>83.723809520000003</v>
      </c>
      <c r="K11" s="13"/>
      <c r="L11" s="13"/>
      <c r="M11" s="13">
        <f t="shared" si="1"/>
        <v>75.351428568000003</v>
      </c>
      <c r="N11" s="14">
        <v>90</v>
      </c>
      <c r="O11" s="16">
        <v>0</v>
      </c>
      <c r="P11" s="16">
        <v>0</v>
      </c>
      <c r="Q11" s="16">
        <v>0</v>
      </c>
      <c r="R11" s="11">
        <f t="shared" si="2"/>
        <v>62.999999999999993</v>
      </c>
      <c r="S11" s="12">
        <v>100</v>
      </c>
      <c r="T11" s="12">
        <v>8</v>
      </c>
      <c r="U11" s="12"/>
      <c r="V11" s="12">
        <f t="shared" si="3"/>
        <v>88</v>
      </c>
      <c r="W11" s="12">
        <f t="shared" si="4"/>
        <v>77.075714284</v>
      </c>
    </row>
    <row r="12" spans="1:23" ht="27" customHeight="1">
      <c r="A12" s="15">
        <v>2230201024</v>
      </c>
      <c r="B12" s="16" t="s">
        <v>28</v>
      </c>
      <c r="C12" s="11" t="s">
        <v>20</v>
      </c>
      <c r="D12" s="12" t="s">
        <v>21</v>
      </c>
      <c r="E12" s="12">
        <v>100</v>
      </c>
      <c r="F12" s="13">
        <v>1</v>
      </c>
      <c r="G12" s="13">
        <v>4</v>
      </c>
      <c r="H12" s="13"/>
      <c r="I12" s="12">
        <f t="shared" si="0"/>
        <v>85</v>
      </c>
      <c r="J12" s="13">
        <v>87.1</v>
      </c>
      <c r="K12" s="13"/>
      <c r="L12" s="13">
        <v>2</v>
      </c>
      <c r="M12" s="13">
        <f t="shared" si="1"/>
        <v>80.39</v>
      </c>
      <c r="N12" s="14">
        <v>90</v>
      </c>
      <c r="O12" s="16">
        <v>0</v>
      </c>
      <c r="P12" s="16">
        <v>0</v>
      </c>
      <c r="Q12" s="16">
        <v>0</v>
      </c>
      <c r="R12" s="11">
        <f t="shared" si="2"/>
        <v>62.999999999999993</v>
      </c>
      <c r="S12" s="12">
        <v>90</v>
      </c>
      <c r="T12" s="12">
        <v>0</v>
      </c>
      <c r="U12" s="12"/>
      <c r="V12" s="12">
        <f t="shared" si="3"/>
        <v>72</v>
      </c>
      <c r="W12" s="12">
        <f t="shared" si="4"/>
        <v>76.995000000000005</v>
      </c>
    </row>
    <row r="13" spans="1:23" ht="27" customHeight="1">
      <c r="A13" s="15">
        <v>2230201003</v>
      </c>
      <c r="B13" s="16" t="s">
        <v>29</v>
      </c>
      <c r="C13" s="11" t="s">
        <v>20</v>
      </c>
      <c r="D13" s="12" t="s">
        <v>21</v>
      </c>
      <c r="E13" s="12">
        <v>100</v>
      </c>
      <c r="F13" s="17">
        <v>0</v>
      </c>
      <c r="G13" s="17">
        <v>4</v>
      </c>
      <c r="H13" s="17"/>
      <c r="I13" s="17">
        <f t="shared" si="0"/>
        <v>84</v>
      </c>
      <c r="J13" s="17">
        <v>89.057142859999999</v>
      </c>
      <c r="K13" s="17"/>
      <c r="L13" s="17"/>
      <c r="M13" s="18">
        <f t="shared" si="1"/>
        <v>80.151428574000008</v>
      </c>
      <c r="N13" s="14">
        <v>90</v>
      </c>
      <c r="O13" s="19">
        <v>0</v>
      </c>
      <c r="P13" s="19">
        <v>0</v>
      </c>
      <c r="Q13" s="19">
        <v>0</v>
      </c>
      <c r="R13" s="11">
        <f t="shared" si="2"/>
        <v>62.999999999999993</v>
      </c>
      <c r="S13" s="12">
        <v>92.5</v>
      </c>
      <c r="T13" s="12">
        <v>0</v>
      </c>
      <c r="U13" s="12"/>
      <c r="V13" s="12">
        <f t="shared" si="3"/>
        <v>74</v>
      </c>
      <c r="W13" s="12">
        <f t="shared" si="4"/>
        <v>76.875714287000008</v>
      </c>
    </row>
    <row r="14" spans="1:23" ht="27" customHeight="1">
      <c r="A14" s="15">
        <v>2230201055</v>
      </c>
      <c r="B14" s="16" t="s">
        <v>30</v>
      </c>
      <c r="C14" s="11" t="s">
        <v>20</v>
      </c>
      <c r="D14" s="14" t="s">
        <v>21</v>
      </c>
      <c r="E14" s="12">
        <v>100</v>
      </c>
      <c r="F14" s="16">
        <v>2</v>
      </c>
      <c r="G14" s="16">
        <v>1</v>
      </c>
      <c r="H14" s="16"/>
      <c r="I14" s="17">
        <f t="shared" si="0"/>
        <v>83</v>
      </c>
      <c r="J14" s="16">
        <v>85.433333329999996</v>
      </c>
      <c r="K14" s="16"/>
      <c r="L14" s="16"/>
      <c r="M14" s="18">
        <f t="shared" si="1"/>
        <v>76.889999997000004</v>
      </c>
      <c r="N14" s="20">
        <v>90</v>
      </c>
      <c r="O14" s="16">
        <v>9</v>
      </c>
      <c r="P14" s="16">
        <v>0</v>
      </c>
      <c r="Q14" s="16">
        <v>0</v>
      </c>
      <c r="R14" s="11">
        <f t="shared" si="2"/>
        <v>72</v>
      </c>
      <c r="S14" s="12">
        <v>91.5</v>
      </c>
      <c r="T14" s="12">
        <v>0</v>
      </c>
      <c r="U14" s="12"/>
      <c r="V14" s="12">
        <f t="shared" si="3"/>
        <v>73.2</v>
      </c>
      <c r="W14" s="12">
        <f t="shared" si="4"/>
        <v>76.764999998500002</v>
      </c>
    </row>
    <row r="15" spans="1:23" ht="27" customHeight="1">
      <c r="A15" s="15">
        <v>2230201053</v>
      </c>
      <c r="B15" s="16" t="s">
        <v>31</v>
      </c>
      <c r="C15" s="11" t="s">
        <v>20</v>
      </c>
      <c r="D15" s="14" t="s">
        <v>21</v>
      </c>
      <c r="E15" s="12">
        <v>100</v>
      </c>
      <c r="F15" s="16">
        <v>3</v>
      </c>
      <c r="G15" s="16">
        <v>5.5</v>
      </c>
      <c r="H15" s="16"/>
      <c r="I15" s="17">
        <f t="shared" si="0"/>
        <v>88.5</v>
      </c>
      <c r="J15" s="16">
        <v>86.014285709999996</v>
      </c>
      <c r="K15" s="16"/>
      <c r="L15" s="16"/>
      <c r="M15" s="18">
        <f t="shared" si="1"/>
        <v>77.412857138999996</v>
      </c>
      <c r="N15" s="20">
        <v>90</v>
      </c>
      <c r="O15" s="16">
        <v>0</v>
      </c>
      <c r="P15" s="16">
        <v>0</v>
      </c>
      <c r="Q15" s="16">
        <v>0</v>
      </c>
      <c r="R15" s="11">
        <f t="shared" si="2"/>
        <v>62.999999999999993</v>
      </c>
      <c r="S15" s="12">
        <v>92</v>
      </c>
      <c r="T15" s="12">
        <v>0</v>
      </c>
      <c r="U15" s="12"/>
      <c r="V15" s="12">
        <f t="shared" si="3"/>
        <v>73.600000000000009</v>
      </c>
      <c r="W15" s="12">
        <f t="shared" si="4"/>
        <v>76.366428569499988</v>
      </c>
    </row>
    <row r="16" spans="1:23" ht="27" customHeight="1">
      <c r="A16" s="15">
        <v>2230201010</v>
      </c>
      <c r="B16" s="16" t="s">
        <v>32</v>
      </c>
      <c r="C16" s="11" t="s">
        <v>20</v>
      </c>
      <c r="D16" s="14" t="s">
        <v>21</v>
      </c>
      <c r="E16" s="12">
        <v>100</v>
      </c>
      <c r="F16" s="16">
        <v>0</v>
      </c>
      <c r="G16" s="16">
        <v>4</v>
      </c>
      <c r="H16" s="16"/>
      <c r="I16" s="17">
        <f t="shared" si="0"/>
        <v>84</v>
      </c>
      <c r="J16" s="16">
        <v>87.380952379999997</v>
      </c>
      <c r="K16" s="16"/>
      <c r="L16" s="16"/>
      <c r="M16" s="18">
        <f t="shared" si="1"/>
        <v>78.642857141999997</v>
      </c>
      <c r="N16" s="20">
        <v>92</v>
      </c>
      <c r="O16" s="16">
        <v>0</v>
      </c>
      <c r="P16" s="16">
        <v>0</v>
      </c>
      <c r="Q16" s="16">
        <v>0</v>
      </c>
      <c r="R16" s="11">
        <f t="shared" si="2"/>
        <v>64.399999999999991</v>
      </c>
      <c r="S16" s="12">
        <v>91</v>
      </c>
      <c r="T16" s="12">
        <v>0</v>
      </c>
      <c r="U16" s="12"/>
      <c r="V16" s="12">
        <f t="shared" si="3"/>
        <v>72.8</v>
      </c>
      <c r="W16" s="12">
        <f t="shared" si="4"/>
        <v>76.281428570999992</v>
      </c>
    </row>
    <row r="17" spans="1:23" ht="27" customHeight="1">
      <c r="A17" s="15">
        <v>2230201054</v>
      </c>
      <c r="B17" s="16" t="s">
        <v>33</v>
      </c>
      <c r="C17" s="11" t="s">
        <v>20</v>
      </c>
      <c r="D17" s="14" t="s">
        <v>21</v>
      </c>
      <c r="E17" s="12">
        <v>100</v>
      </c>
      <c r="F17" s="16">
        <v>0</v>
      </c>
      <c r="G17" s="16">
        <v>3</v>
      </c>
      <c r="H17" s="16"/>
      <c r="I17" s="17">
        <f t="shared" si="0"/>
        <v>83</v>
      </c>
      <c r="J17" s="16">
        <v>83.880952379999997</v>
      </c>
      <c r="K17" s="16"/>
      <c r="L17" s="16"/>
      <c r="M17" s="18">
        <f t="shared" si="1"/>
        <v>75.492857142000005</v>
      </c>
      <c r="N17" s="20">
        <v>90</v>
      </c>
      <c r="O17" s="16">
        <v>9</v>
      </c>
      <c r="P17" s="16">
        <v>0</v>
      </c>
      <c r="Q17" s="16">
        <v>0</v>
      </c>
      <c r="R17" s="11">
        <f t="shared" si="2"/>
        <v>72</v>
      </c>
      <c r="S17" s="12">
        <v>90</v>
      </c>
      <c r="T17" s="12">
        <v>0</v>
      </c>
      <c r="U17" s="12"/>
      <c r="V17" s="12">
        <f t="shared" si="3"/>
        <v>72</v>
      </c>
      <c r="W17" s="12">
        <f t="shared" si="4"/>
        <v>75.946428571000013</v>
      </c>
    </row>
    <row r="18" spans="1:23" ht="27" customHeight="1">
      <c r="A18" s="15">
        <v>2230201032</v>
      </c>
      <c r="B18" s="16" t="s">
        <v>34</v>
      </c>
      <c r="C18" s="11" t="s">
        <v>20</v>
      </c>
      <c r="D18" s="14" t="s">
        <v>21</v>
      </c>
      <c r="E18" s="12">
        <v>100</v>
      </c>
      <c r="F18" s="16">
        <v>0</v>
      </c>
      <c r="G18" s="16">
        <v>1</v>
      </c>
      <c r="H18" s="16"/>
      <c r="I18" s="17">
        <f t="shared" si="0"/>
        <v>81</v>
      </c>
      <c r="J18" s="16">
        <v>87.390476190000001</v>
      </c>
      <c r="K18" s="16"/>
      <c r="L18" s="16"/>
      <c r="M18" s="18">
        <f t="shared" si="1"/>
        <v>78.651428570999997</v>
      </c>
      <c r="N18" s="20">
        <v>91</v>
      </c>
      <c r="O18" s="16">
        <v>0</v>
      </c>
      <c r="P18" s="16">
        <v>0</v>
      </c>
      <c r="Q18" s="16">
        <v>0</v>
      </c>
      <c r="R18" s="11">
        <f t="shared" si="2"/>
        <v>63.699999999999996</v>
      </c>
      <c r="S18" s="12">
        <v>91</v>
      </c>
      <c r="T18" s="12">
        <v>0</v>
      </c>
      <c r="U18" s="12"/>
      <c r="V18" s="12">
        <f t="shared" si="3"/>
        <v>72.8</v>
      </c>
      <c r="W18" s="12">
        <f t="shared" si="4"/>
        <v>75.545714285499997</v>
      </c>
    </row>
    <row r="19" spans="1:23" ht="27" customHeight="1">
      <c r="A19" s="15">
        <v>2230201034</v>
      </c>
      <c r="B19" s="16" t="s">
        <v>35</v>
      </c>
      <c r="C19" s="11" t="s">
        <v>20</v>
      </c>
      <c r="D19" s="14" t="s">
        <v>21</v>
      </c>
      <c r="E19" s="12">
        <v>100</v>
      </c>
      <c r="F19" s="16">
        <v>0</v>
      </c>
      <c r="G19" s="16">
        <v>4.5</v>
      </c>
      <c r="H19" s="16"/>
      <c r="I19" s="17">
        <f t="shared" si="0"/>
        <v>84.5</v>
      </c>
      <c r="J19" s="16">
        <v>85.657142859999993</v>
      </c>
      <c r="K19" s="16"/>
      <c r="L19" s="16"/>
      <c r="M19" s="18">
        <f t="shared" si="1"/>
        <v>77.091428573999991</v>
      </c>
      <c r="N19" s="20">
        <v>91</v>
      </c>
      <c r="O19" s="16">
        <v>0</v>
      </c>
      <c r="P19" s="16">
        <v>0</v>
      </c>
      <c r="Q19" s="16">
        <v>0</v>
      </c>
      <c r="R19" s="11">
        <f t="shared" si="2"/>
        <v>63.699999999999996</v>
      </c>
      <c r="S19" s="12">
        <v>91.5</v>
      </c>
      <c r="T19" s="12">
        <v>0</v>
      </c>
      <c r="U19" s="12"/>
      <c r="V19" s="12">
        <f t="shared" si="3"/>
        <v>73.2</v>
      </c>
      <c r="W19" s="12">
        <f t="shared" si="4"/>
        <v>75.505714286999989</v>
      </c>
    </row>
    <row r="20" spans="1:23" ht="27" customHeight="1">
      <c r="A20" s="15">
        <v>2230201044</v>
      </c>
      <c r="B20" s="16" t="s">
        <v>36</v>
      </c>
      <c r="C20" s="11" t="s">
        <v>20</v>
      </c>
      <c r="D20" s="14" t="s">
        <v>21</v>
      </c>
      <c r="E20" s="12">
        <v>100</v>
      </c>
      <c r="F20" s="16">
        <v>0</v>
      </c>
      <c r="G20" s="16">
        <v>0</v>
      </c>
      <c r="H20" s="16"/>
      <c r="I20" s="17">
        <f t="shared" si="0"/>
        <v>80</v>
      </c>
      <c r="J20" s="16">
        <v>88.133333329999999</v>
      </c>
      <c r="K20" s="16"/>
      <c r="L20" s="16"/>
      <c r="M20" s="18">
        <f t="shared" si="1"/>
        <v>79.319999996999996</v>
      </c>
      <c r="N20" s="20">
        <v>90</v>
      </c>
      <c r="O20" s="16">
        <v>0</v>
      </c>
      <c r="P20" s="16">
        <v>0</v>
      </c>
      <c r="Q20" s="16">
        <v>0</v>
      </c>
      <c r="R20" s="11">
        <f t="shared" si="2"/>
        <v>62.999999999999993</v>
      </c>
      <c r="S20" s="12">
        <v>90</v>
      </c>
      <c r="T20" s="12">
        <v>0</v>
      </c>
      <c r="U20" s="12"/>
      <c r="V20" s="12">
        <f t="shared" si="3"/>
        <v>72</v>
      </c>
      <c r="W20" s="12">
        <f t="shared" si="4"/>
        <v>75.459999998499995</v>
      </c>
    </row>
    <row r="21" spans="1:23" ht="27" customHeight="1">
      <c r="A21" s="15">
        <v>2230201011</v>
      </c>
      <c r="B21" s="16" t="s">
        <v>37</v>
      </c>
      <c r="C21" s="11" t="s">
        <v>20</v>
      </c>
      <c r="D21" s="14" t="s">
        <v>21</v>
      </c>
      <c r="E21" s="12">
        <v>100</v>
      </c>
      <c r="F21" s="16">
        <v>2</v>
      </c>
      <c r="G21" s="16">
        <v>2</v>
      </c>
      <c r="H21" s="16"/>
      <c r="I21" s="17">
        <f t="shared" si="0"/>
        <v>84</v>
      </c>
      <c r="J21" s="16">
        <v>85.8952381</v>
      </c>
      <c r="K21" s="16"/>
      <c r="L21" s="16"/>
      <c r="M21" s="18">
        <f t="shared" si="1"/>
        <v>77.305714289999997</v>
      </c>
      <c r="N21" s="20">
        <v>90</v>
      </c>
      <c r="O21" s="16">
        <v>0</v>
      </c>
      <c r="P21" s="16">
        <v>0</v>
      </c>
      <c r="Q21" s="16">
        <v>0</v>
      </c>
      <c r="R21" s="11">
        <f t="shared" si="2"/>
        <v>62.999999999999993</v>
      </c>
      <c r="S21" s="12">
        <v>91.5</v>
      </c>
      <c r="T21" s="12">
        <v>0</v>
      </c>
      <c r="U21" s="12"/>
      <c r="V21" s="12">
        <f t="shared" si="3"/>
        <v>73.2</v>
      </c>
      <c r="W21" s="12">
        <f t="shared" si="4"/>
        <v>75.372857144999983</v>
      </c>
    </row>
    <row r="22" spans="1:23" ht="27" customHeight="1">
      <c r="A22" s="15">
        <v>2230201007</v>
      </c>
      <c r="B22" s="16" t="s">
        <v>38</v>
      </c>
      <c r="C22" s="11" t="s">
        <v>20</v>
      </c>
      <c r="D22" s="14" t="s">
        <v>21</v>
      </c>
      <c r="E22" s="12">
        <v>100</v>
      </c>
      <c r="F22" s="19">
        <v>0</v>
      </c>
      <c r="G22" s="19">
        <v>4</v>
      </c>
      <c r="H22" s="19"/>
      <c r="I22" s="17">
        <f t="shared" si="0"/>
        <v>84</v>
      </c>
      <c r="J22" s="19">
        <v>85.880952379999997</v>
      </c>
      <c r="K22" s="19"/>
      <c r="L22" s="19"/>
      <c r="M22" s="18">
        <f t="shared" si="1"/>
        <v>77.292857142000003</v>
      </c>
      <c r="N22" s="20">
        <v>90</v>
      </c>
      <c r="O22" s="19">
        <v>0</v>
      </c>
      <c r="P22" s="19">
        <v>0</v>
      </c>
      <c r="Q22" s="19">
        <v>0</v>
      </c>
      <c r="R22" s="11">
        <f t="shared" si="2"/>
        <v>62.999999999999993</v>
      </c>
      <c r="S22" s="12">
        <v>91</v>
      </c>
      <c r="T22" s="12">
        <v>0</v>
      </c>
      <c r="U22" s="12"/>
      <c r="V22" s="12">
        <f t="shared" si="3"/>
        <v>72.8</v>
      </c>
      <c r="W22" s="12">
        <f t="shared" si="4"/>
        <v>75.326428570999994</v>
      </c>
    </row>
    <row r="23" spans="1:23" ht="27" customHeight="1">
      <c r="A23" s="15">
        <v>2230201041</v>
      </c>
      <c r="B23" s="16" t="s">
        <v>39</v>
      </c>
      <c r="C23" s="11" t="s">
        <v>20</v>
      </c>
      <c r="D23" s="14" t="s">
        <v>21</v>
      </c>
      <c r="E23" s="12">
        <v>100</v>
      </c>
      <c r="F23" s="16">
        <v>0</v>
      </c>
      <c r="G23" s="16">
        <v>0</v>
      </c>
      <c r="H23" s="16"/>
      <c r="I23" s="17">
        <f t="shared" si="0"/>
        <v>80</v>
      </c>
      <c r="J23" s="16">
        <v>87.728571430000002</v>
      </c>
      <c r="K23" s="16"/>
      <c r="L23" s="16"/>
      <c r="M23" s="18">
        <f t="shared" si="1"/>
        <v>78.955714287000006</v>
      </c>
      <c r="N23" s="20">
        <v>90</v>
      </c>
      <c r="O23" s="16">
        <v>0</v>
      </c>
      <c r="P23" s="16">
        <v>0</v>
      </c>
      <c r="Q23" s="16">
        <v>0</v>
      </c>
      <c r="R23" s="11">
        <f t="shared" si="2"/>
        <v>62.999999999999993</v>
      </c>
      <c r="S23" s="12">
        <v>90</v>
      </c>
      <c r="T23" s="12">
        <v>0</v>
      </c>
      <c r="U23" s="12"/>
      <c r="V23" s="12">
        <f t="shared" si="3"/>
        <v>72</v>
      </c>
      <c r="W23" s="12">
        <f t="shared" si="4"/>
        <v>75.2778571435</v>
      </c>
    </row>
    <row r="24" spans="1:23" ht="27" customHeight="1">
      <c r="A24" s="15">
        <v>2230201030</v>
      </c>
      <c r="B24" s="16" t="s">
        <v>40</v>
      </c>
      <c r="C24" s="11" t="s">
        <v>20</v>
      </c>
      <c r="D24" s="14" t="s">
        <v>21</v>
      </c>
      <c r="E24" s="12">
        <v>100</v>
      </c>
      <c r="F24" s="16">
        <v>1</v>
      </c>
      <c r="G24" s="16">
        <v>4</v>
      </c>
      <c r="H24" s="16"/>
      <c r="I24" s="17">
        <f t="shared" si="0"/>
        <v>85</v>
      </c>
      <c r="J24" s="16">
        <v>84.157142859999993</v>
      </c>
      <c r="K24" s="16"/>
      <c r="L24" s="16"/>
      <c r="M24" s="18">
        <f t="shared" si="1"/>
        <v>75.741428573999997</v>
      </c>
      <c r="N24" s="20">
        <v>90</v>
      </c>
      <c r="O24" s="16">
        <v>1.4</v>
      </c>
      <c r="P24" s="16">
        <v>0</v>
      </c>
      <c r="Q24" s="16">
        <v>0</v>
      </c>
      <c r="R24" s="11">
        <f t="shared" si="2"/>
        <v>64.399999999999991</v>
      </c>
      <c r="S24" s="12">
        <v>92</v>
      </c>
      <c r="T24" s="12">
        <v>0</v>
      </c>
      <c r="U24" s="12"/>
      <c r="V24" s="12">
        <f t="shared" si="3"/>
        <v>73.600000000000009</v>
      </c>
      <c r="W24" s="12">
        <f t="shared" si="4"/>
        <v>75.110714286999993</v>
      </c>
    </row>
    <row r="25" spans="1:23" ht="27" customHeight="1">
      <c r="A25" s="15">
        <v>2230201037</v>
      </c>
      <c r="B25" s="16" t="s">
        <v>41</v>
      </c>
      <c r="C25" s="11" t="s">
        <v>20</v>
      </c>
      <c r="D25" s="14" t="s">
        <v>21</v>
      </c>
      <c r="E25" s="12">
        <v>100</v>
      </c>
      <c r="F25" s="16">
        <v>1</v>
      </c>
      <c r="G25" s="16">
        <v>3.5</v>
      </c>
      <c r="H25" s="16"/>
      <c r="I25" s="17">
        <f t="shared" si="0"/>
        <v>84.5</v>
      </c>
      <c r="J25" s="16">
        <v>85.338095240000001</v>
      </c>
      <c r="K25" s="16"/>
      <c r="L25" s="16"/>
      <c r="M25" s="18">
        <f t="shared" si="1"/>
        <v>76.80428571600001</v>
      </c>
      <c r="N25" s="20">
        <v>90</v>
      </c>
      <c r="O25" s="16">
        <v>0</v>
      </c>
      <c r="P25" s="16">
        <v>0</v>
      </c>
      <c r="Q25" s="16">
        <v>0</v>
      </c>
      <c r="R25" s="11">
        <f t="shared" si="2"/>
        <v>62.999999999999993</v>
      </c>
      <c r="S25" s="12">
        <v>90</v>
      </c>
      <c r="T25" s="12">
        <v>0</v>
      </c>
      <c r="U25" s="12"/>
      <c r="V25" s="12">
        <f t="shared" si="3"/>
        <v>72</v>
      </c>
      <c r="W25" s="12">
        <f t="shared" si="4"/>
        <v>75.102142858000008</v>
      </c>
    </row>
    <row r="26" spans="1:23" ht="27" customHeight="1">
      <c r="A26" s="15">
        <v>2230201048</v>
      </c>
      <c r="B26" s="16" t="s">
        <v>42</v>
      </c>
      <c r="C26" s="11" t="s">
        <v>20</v>
      </c>
      <c r="D26" s="14" t="s">
        <v>21</v>
      </c>
      <c r="E26" s="12">
        <v>100</v>
      </c>
      <c r="F26" s="16">
        <v>0</v>
      </c>
      <c r="G26" s="16">
        <v>0</v>
      </c>
      <c r="H26" s="16"/>
      <c r="I26" s="17">
        <f t="shared" si="0"/>
        <v>80</v>
      </c>
      <c r="J26" s="16">
        <v>84.414285710000001</v>
      </c>
      <c r="K26" s="16"/>
      <c r="L26" s="16"/>
      <c r="M26" s="18">
        <f t="shared" si="1"/>
        <v>75.972857138999998</v>
      </c>
      <c r="N26" s="20">
        <v>90</v>
      </c>
      <c r="O26" s="16">
        <v>5.6</v>
      </c>
      <c r="P26" s="16">
        <v>0</v>
      </c>
      <c r="Q26" s="16">
        <v>0</v>
      </c>
      <c r="R26" s="11">
        <f t="shared" si="2"/>
        <v>68.599999999999994</v>
      </c>
      <c r="S26" s="12">
        <v>90</v>
      </c>
      <c r="T26" s="12">
        <v>0</v>
      </c>
      <c r="U26" s="12"/>
      <c r="V26" s="12">
        <f t="shared" si="3"/>
        <v>72</v>
      </c>
      <c r="W26" s="12">
        <f t="shared" si="4"/>
        <v>74.906428569499994</v>
      </c>
    </row>
    <row r="27" spans="1:23" ht="27" customHeight="1">
      <c r="A27" s="15">
        <v>2230201029</v>
      </c>
      <c r="B27" s="16" t="s">
        <v>43</v>
      </c>
      <c r="C27" s="11" t="s">
        <v>20</v>
      </c>
      <c r="D27" s="14" t="s">
        <v>21</v>
      </c>
      <c r="E27" s="12">
        <v>100</v>
      </c>
      <c r="F27" s="16">
        <v>0</v>
      </c>
      <c r="G27" s="16">
        <v>2</v>
      </c>
      <c r="H27" s="16"/>
      <c r="I27" s="17">
        <f t="shared" si="0"/>
        <v>82</v>
      </c>
      <c r="J27" s="16">
        <v>85.890476190000001</v>
      </c>
      <c r="K27" s="16"/>
      <c r="L27" s="16"/>
      <c r="M27" s="18">
        <f t="shared" si="1"/>
        <v>77.301428571000002</v>
      </c>
      <c r="N27" s="20">
        <v>90</v>
      </c>
      <c r="O27" s="16">
        <v>0</v>
      </c>
      <c r="P27" s="16">
        <v>0</v>
      </c>
      <c r="Q27" s="16">
        <v>0</v>
      </c>
      <c r="R27" s="11">
        <f t="shared" si="2"/>
        <v>62.999999999999993</v>
      </c>
      <c r="S27" s="12">
        <v>90</v>
      </c>
      <c r="T27" s="12">
        <v>0</v>
      </c>
      <c r="U27" s="12"/>
      <c r="V27" s="12">
        <f t="shared" si="3"/>
        <v>72</v>
      </c>
      <c r="W27" s="12">
        <f t="shared" si="4"/>
        <v>74.850714285500004</v>
      </c>
    </row>
    <row r="28" spans="1:23" ht="27" customHeight="1">
      <c r="A28" s="15">
        <v>2230201012</v>
      </c>
      <c r="B28" s="16" t="s">
        <v>44</v>
      </c>
      <c r="C28" s="11" t="s">
        <v>20</v>
      </c>
      <c r="D28" s="14" t="s">
        <v>21</v>
      </c>
      <c r="E28" s="12">
        <v>100</v>
      </c>
      <c r="F28" s="16">
        <v>0</v>
      </c>
      <c r="G28" s="16">
        <v>2</v>
      </c>
      <c r="H28" s="16"/>
      <c r="I28" s="17">
        <f t="shared" si="0"/>
        <v>82</v>
      </c>
      <c r="J28" s="16">
        <v>85.595238100000003</v>
      </c>
      <c r="K28" s="16"/>
      <c r="L28" s="16"/>
      <c r="M28" s="18">
        <f t="shared" si="1"/>
        <v>77.035714290000001</v>
      </c>
      <c r="N28" s="20">
        <v>90</v>
      </c>
      <c r="O28" s="16">
        <v>0</v>
      </c>
      <c r="P28" s="16">
        <v>0</v>
      </c>
      <c r="Q28" s="16">
        <v>0</v>
      </c>
      <c r="R28" s="11">
        <f t="shared" si="2"/>
        <v>62.999999999999993</v>
      </c>
      <c r="S28" s="12">
        <v>91.5</v>
      </c>
      <c r="T28" s="12">
        <v>0</v>
      </c>
      <c r="U28" s="12"/>
      <c r="V28" s="12">
        <f t="shared" si="3"/>
        <v>73.2</v>
      </c>
      <c r="W28" s="12">
        <f t="shared" si="4"/>
        <v>74.837857144999987</v>
      </c>
    </row>
    <row r="29" spans="1:23" ht="27" customHeight="1">
      <c r="A29" s="15">
        <v>2230201056</v>
      </c>
      <c r="B29" s="16" t="s">
        <v>45</v>
      </c>
      <c r="C29" s="11" t="s">
        <v>20</v>
      </c>
      <c r="D29" s="14" t="s">
        <v>21</v>
      </c>
      <c r="E29" s="12">
        <v>100</v>
      </c>
      <c r="F29" s="16">
        <v>3</v>
      </c>
      <c r="G29" s="16">
        <v>4</v>
      </c>
      <c r="H29" s="16"/>
      <c r="I29" s="17">
        <f t="shared" si="0"/>
        <v>87</v>
      </c>
      <c r="J29" s="16">
        <v>83.3952381</v>
      </c>
      <c r="K29" s="16"/>
      <c r="L29" s="16"/>
      <c r="M29" s="18">
        <f t="shared" si="1"/>
        <v>75.055714289999997</v>
      </c>
      <c r="N29" s="20">
        <v>90</v>
      </c>
      <c r="O29" s="16">
        <v>0</v>
      </c>
      <c r="P29" s="16">
        <v>0</v>
      </c>
      <c r="Q29" s="16">
        <v>0</v>
      </c>
      <c r="R29" s="11">
        <f t="shared" si="2"/>
        <v>62.999999999999993</v>
      </c>
      <c r="S29" s="12">
        <v>91</v>
      </c>
      <c r="T29" s="13">
        <v>0</v>
      </c>
      <c r="U29" s="13"/>
      <c r="V29" s="12">
        <f t="shared" si="3"/>
        <v>72.8</v>
      </c>
      <c r="W29" s="12">
        <f t="shared" si="4"/>
        <v>74.807857145</v>
      </c>
    </row>
    <row r="30" spans="1:23" ht="27" customHeight="1">
      <c r="A30" s="15">
        <v>2230201038</v>
      </c>
      <c r="B30" s="16" t="s">
        <v>46</v>
      </c>
      <c r="C30" s="11" t="s">
        <v>20</v>
      </c>
      <c r="D30" s="14" t="s">
        <v>21</v>
      </c>
      <c r="E30" s="12">
        <v>100</v>
      </c>
      <c r="F30" s="16">
        <v>0</v>
      </c>
      <c r="G30" s="16">
        <v>3</v>
      </c>
      <c r="H30" s="16"/>
      <c r="I30" s="17">
        <f t="shared" si="0"/>
        <v>83</v>
      </c>
      <c r="J30" s="16">
        <v>84.952380950000006</v>
      </c>
      <c r="K30" s="16"/>
      <c r="L30" s="16"/>
      <c r="M30" s="18">
        <f t="shared" si="1"/>
        <v>76.457142855000001</v>
      </c>
      <c r="N30" s="20">
        <v>91</v>
      </c>
      <c r="O30" s="16">
        <v>0</v>
      </c>
      <c r="P30" s="16">
        <v>0</v>
      </c>
      <c r="Q30" s="16">
        <v>0</v>
      </c>
      <c r="R30" s="11">
        <f t="shared" si="2"/>
        <v>63.699999999999996</v>
      </c>
      <c r="S30" s="12">
        <v>90</v>
      </c>
      <c r="T30" s="12">
        <v>0</v>
      </c>
      <c r="U30" s="12"/>
      <c r="V30" s="12">
        <f t="shared" si="3"/>
        <v>72</v>
      </c>
      <c r="W30" s="12">
        <f t="shared" si="4"/>
        <v>74.768571427500007</v>
      </c>
    </row>
    <row r="31" spans="1:23" ht="27" customHeight="1">
      <c r="A31" s="15">
        <v>2230201042</v>
      </c>
      <c r="B31" s="16" t="s">
        <v>47</v>
      </c>
      <c r="C31" s="11" t="s">
        <v>20</v>
      </c>
      <c r="D31" s="14" t="s">
        <v>21</v>
      </c>
      <c r="E31" s="12">
        <v>100</v>
      </c>
      <c r="F31" s="16">
        <v>0</v>
      </c>
      <c r="G31" s="16">
        <v>2</v>
      </c>
      <c r="H31" s="16"/>
      <c r="I31" s="17">
        <f t="shared" si="0"/>
        <v>82</v>
      </c>
      <c r="J31" s="16">
        <v>85.652380949999994</v>
      </c>
      <c r="K31" s="16"/>
      <c r="L31" s="16"/>
      <c r="M31" s="18">
        <f t="shared" si="1"/>
        <v>77.087142854999996</v>
      </c>
      <c r="N31" s="20">
        <v>90</v>
      </c>
      <c r="O31" s="16">
        <v>0</v>
      </c>
      <c r="P31" s="16">
        <v>0</v>
      </c>
      <c r="Q31" s="16">
        <v>0</v>
      </c>
      <c r="R31" s="11">
        <f t="shared" si="2"/>
        <v>62.999999999999993</v>
      </c>
      <c r="S31" s="12">
        <v>90</v>
      </c>
      <c r="T31" s="12">
        <v>0</v>
      </c>
      <c r="U31" s="12"/>
      <c r="V31" s="12">
        <f t="shared" si="3"/>
        <v>72</v>
      </c>
      <c r="W31" s="12">
        <f t="shared" si="4"/>
        <v>74.743571427500001</v>
      </c>
    </row>
    <row r="32" spans="1:23" ht="27" customHeight="1">
      <c r="A32" s="15">
        <v>2230201031</v>
      </c>
      <c r="B32" s="16" t="s">
        <v>48</v>
      </c>
      <c r="C32" s="11" t="s">
        <v>20</v>
      </c>
      <c r="D32" s="14" t="s">
        <v>21</v>
      </c>
      <c r="E32" s="12">
        <v>100</v>
      </c>
      <c r="F32" s="16">
        <v>0</v>
      </c>
      <c r="G32" s="16">
        <v>4</v>
      </c>
      <c r="H32" s="16"/>
      <c r="I32" s="17">
        <f t="shared" si="0"/>
        <v>84</v>
      </c>
      <c r="J32" s="16">
        <v>84.504761900000005</v>
      </c>
      <c r="K32" s="16"/>
      <c r="L32" s="16"/>
      <c r="M32" s="18">
        <f t="shared" si="1"/>
        <v>76.054285710000002</v>
      </c>
      <c r="N32" s="20">
        <v>90</v>
      </c>
      <c r="O32" s="16">
        <v>0</v>
      </c>
      <c r="P32" s="16">
        <v>0</v>
      </c>
      <c r="Q32" s="16">
        <v>0</v>
      </c>
      <c r="R32" s="11">
        <f t="shared" si="2"/>
        <v>62.999999999999993</v>
      </c>
      <c r="S32" s="12">
        <v>90</v>
      </c>
      <c r="T32" s="12">
        <v>0</v>
      </c>
      <c r="U32" s="12"/>
      <c r="V32" s="12">
        <f t="shared" si="3"/>
        <v>72</v>
      </c>
      <c r="W32" s="12">
        <f t="shared" si="4"/>
        <v>74.627142855000002</v>
      </c>
    </row>
    <row r="33" spans="1:23" ht="27" customHeight="1">
      <c r="A33" s="15">
        <v>2230201039</v>
      </c>
      <c r="B33" s="16" t="s">
        <v>49</v>
      </c>
      <c r="C33" s="11" t="s">
        <v>20</v>
      </c>
      <c r="D33" s="14" t="s">
        <v>21</v>
      </c>
      <c r="E33" s="12">
        <v>100</v>
      </c>
      <c r="F33" s="16">
        <v>0</v>
      </c>
      <c r="G33" s="16">
        <v>3</v>
      </c>
      <c r="H33" s="16"/>
      <c r="I33" s="17">
        <f t="shared" si="0"/>
        <v>83</v>
      </c>
      <c r="J33" s="16">
        <v>84.890476190000001</v>
      </c>
      <c r="K33" s="16"/>
      <c r="L33" s="16"/>
      <c r="M33" s="18">
        <f t="shared" si="1"/>
        <v>76.401428570999997</v>
      </c>
      <c r="N33" s="20">
        <v>90</v>
      </c>
      <c r="O33" s="16">
        <v>0</v>
      </c>
      <c r="P33" s="16">
        <v>0</v>
      </c>
      <c r="Q33" s="16">
        <v>0</v>
      </c>
      <c r="R33" s="11">
        <f t="shared" si="2"/>
        <v>62.999999999999993</v>
      </c>
      <c r="S33" s="12">
        <v>90</v>
      </c>
      <c r="T33" s="12">
        <v>0</v>
      </c>
      <c r="U33" s="12"/>
      <c r="V33" s="12">
        <f t="shared" si="3"/>
        <v>72</v>
      </c>
      <c r="W33" s="12">
        <f t="shared" si="4"/>
        <v>74.600714285500004</v>
      </c>
    </row>
    <row r="34" spans="1:23" ht="27" customHeight="1">
      <c r="A34" s="15">
        <v>2230201050</v>
      </c>
      <c r="B34" s="16" t="s">
        <v>50</v>
      </c>
      <c r="C34" s="11" t="s">
        <v>20</v>
      </c>
      <c r="D34" s="14" t="s">
        <v>21</v>
      </c>
      <c r="E34" s="12">
        <v>100</v>
      </c>
      <c r="F34" s="16">
        <v>0</v>
      </c>
      <c r="G34" s="16">
        <v>4</v>
      </c>
      <c r="H34" s="16"/>
      <c r="I34" s="17">
        <f t="shared" si="0"/>
        <v>84</v>
      </c>
      <c r="J34" s="16">
        <v>83.809523810000002</v>
      </c>
      <c r="K34" s="16"/>
      <c r="L34" s="16"/>
      <c r="M34" s="18">
        <f t="shared" si="1"/>
        <v>75.428571429000002</v>
      </c>
      <c r="N34" s="20">
        <v>90</v>
      </c>
      <c r="O34" s="16">
        <v>0</v>
      </c>
      <c r="P34" s="16">
        <v>0</v>
      </c>
      <c r="Q34" s="16">
        <v>0</v>
      </c>
      <c r="R34" s="11">
        <f t="shared" si="2"/>
        <v>62.999999999999993</v>
      </c>
      <c r="S34" s="12">
        <v>91</v>
      </c>
      <c r="T34" s="12">
        <v>0</v>
      </c>
      <c r="U34" s="12"/>
      <c r="V34" s="12">
        <f t="shared" si="3"/>
        <v>72.8</v>
      </c>
      <c r="W34" s="12">
        <f t="shared" si="4"/>
        <v>74.3942857145</v>
      </c>
    </row>
    <row r="35" spans="1:23" ht="27" customHeight="1">
      <c r="A35" s="15">
        <v>2230201018</v>
      </c>
      <c r="B35" s="16" t="s">
        <v>51</v>
      </c>
      <c r="C35" s="11" t="s">
        <v>20</v>
      </c>
      <c r="D35" s="14" t="s">
        <v>21</v>
      </c>
      <c r="E35" s="12">
        <v>100</v>
      </c>
      <c r="F35" s="16">
        <v>0</v>
      </c>
      <c r="G35" s="16">
        <v>1</v>
      </c>
      <c r="H35" s="16"/>
      <c r="I35" s="17">
        <f t="shared" si="0"/>
        <v>81</v>
      </c>
      <c r="J35" s="16">
        <v>84.733333329999994</v>
      </c>
      <c r="K35" s="16"/>
      <c r="L35" s="16"/>
      <c r="M35" s="18">
        <f t="shared" si="1"/>
        <v>76.259999996999994</v>
      </c>
      <c r="N35" s="20">
        <v>90</v>
      </c>
      <c r="O35" s="16">
        <v>0</v>
      </c>
      <c r="P35" s="16">
        <v>0</v>
      </c>
      <c r="Q35" s="16">
        <v>0</v>
      </c>
      <c r="R35" s="11">
        <f t="shared" si="2"/>
        <v>62.999999999999993</v>
      </c>
      <c r="S35" s="12">
        <v>90</v>
      </c>
      <c r="T35" s="12">
        <v>0</v>
      </c>
      <c r="U35" s="12"/>
      <c r="V35" s="12">
        <f t="shared" si="3"/>
        <v>72</v>
      </c>
      <c r="W35" s="12">
        <f t="shared" si="4"/>
        <v>74.129999998499997</v>
      </c>
    </row>
    <row r="36" spans="1:23" ht="27" customHeight="1">
      <c r="A36" s="15">
        <v>2230201052</v>
      </c>
      <c r="B36" s="16" t="s">
        <v>52</v>
      </c>
      <c r="C36" s="11" t="s">
        <v>20</v>
      </c>
      <c r="D36" s="14" t="s">
        <v>21</v>
      </c>
      <c r="E36" s="12">
        <v>100</v>
      </c>
      <c r="F36" s="16">
        <v>0</v>
      </c>
      <c r="G36" s="16">
        <v>0</v>
      </c>
      <c r="H36" s="16"/>
      <c r="I36" s="17">
        <f t="shared" si="0"/>
        <v>80</v>
      </c>
      <c r="J36" s="16">
        <v>84.785714290000001</v>
      </c>
      <c r="K36" s="16"/>
      <c r="L36" s="16"/>
      <c r="M36" s="18">
        <f t="shared" si="1"/>
        <v>76.307142861000003</v>
      </c>
      <c r="N36" s="20">
        <v>90</v>
      </c>
      <c r="O36" s="16">
        <v>0</v>
      </c>
      <c r="P36" s="16">
        <v>0</v>
      </c>
      <c r="Q36" s="16">
        <v>0</v>
      </c>
      <c r="R36" s="11">
        <f t="shared" si="2"/>
        <v>62.999999999999993</v>
      </c>
      <c r="S36" s="12">
        <v>91.5</v>
      </c>
      <c r="T36" s="12">
        <v>0</v>
      </c>
      <c r="U36" s="12"/>
      <c r="V36" s="12">
        <f t="shared" si="3"/>
        <v>73.2</v>
      </c>
      <c r="W36" s="12">
        <f t="shared" si="4"/>
        <v>74.07357143050001</v>
      </c>
    </row>
    <row r="37" spans="1:23" ht="27" customHeight="1">
      <c r="A37" s="15">
        <v>2230201020</v>
      </c>
      <c r="B37" s="16" t="s">
        <v>53</v>
      </c>
      <c r="C37" s="11" t="s">
        <v>20</v>
      </c>
      <c r="D37" s="14" t="s">
        <v>21</v>
      </c>
      <c r="E37" s="12">
        <v>100</v>
      </c>
      <c r="F37" s="16">
        <v>0</v>
      </c>
      <c r="G37" s="16">
        <v>2</v>
      </c>
      <c r="H37" s="16"/>
      <c r="I37" s="17">
        <f t="shared" si="0"/>
        <v>82</v>
      </c>
      <c r="J37" s="16">
        <v>83.795238100000006</v>
      </c>
      <c r="K37" s="16"/>
      <c r="L37" s="16"/>
      <c r="M37" s="18">
        <f t="shared" si="1"/>
        <v>75.415714290000011</v>
      </c>
      <c r="N37" s="20">
        <v>91</v>
      </c>
      <c r="O37" s="16">
        <v>0</v>
      </c>
      <c r="P37" s="16">
        <v>0</v>
      </c>
      <c r="Q37" s="16">
        <v>0</v>
      </c>
      <c r="R37" s="11">
        <f t="shared" si="2"/>
        <v>63.699999999999996</v>
      </c>
      <c r="S37" s="12">
        <v>90</v>
      </c>
      <c r="T37" s="12">
        <v>0</v>
      </c>
      <c r="U37" s="12"/>
      <c r="V37" s="12">
        <f t="shared" si="3"/>
        <v>72</v>
      </c>
      <c r="W37" s="12">
        <f t="shared" si="4"/>
        <v>74.047857145000009</v>
      </c>
    </row>
    <row r="38" spans="1:23" ht="27" customHeight="1">
      <c r="A38" s="15">
        <v>2230201027</v>
      </c>
      <c r="B38" s="16" t="s">
        <v>54</v>
      </c>
      <c r="C38" s="11" t="s">
        <v>20</v>
      </c>
      <c r="D38" s="14" t="s">
        <v>21</v>
      </c>
      <c r="E38" s="12">
        <v>100</v>
      </c>
      <c r="F38" s="16">
        <v>0</v>
      </c>
      <c r="G38" s="16">
        <v>5</v>
      </c>
      <c r="H38" s="16"/>
      <c r="I38" s="17">
        <f t="shared" si="0"/>
        <v>85</v>
      </c>
      <c r="J38" s="16">
        <v>82.576190479999994</v>
      </c>
      <c r="K38" s="16"/>
      <c r="L38" s="16"/>
      <c r="M38" s="18">
        <f t="shared" si="1"/>
        <v>74.318571431999999</v>
      </c>
      <c r="N38" s="20">
        <v>90</v>
      </c>
      <c r="O38" s="16">
        <v>0</v>
      </c>
      <c r="P38" s="16">
        <v>0</v>
      </c>
      <c r="Q38" s="16">
        <v>0</v>
      </c>
      <c r="R38" s="11">
        <f t="shared" si="2"/>
        <v>62.999999999999993</v>
      </c>
      <c r="S38" s="12">
        <v>90</v>
      </c>
      <c r="T38" s="12">
        <v>0</v>
      </c>
      <c r="U38" s="12"/>
      <c r="V38" s="12">
        <f t="shared" si="3"/>
        <v>72</v>
      </c>
      <c r="W38" s="12">
        <f t="shared" si="4"/>
        <v>73.959285715999997</v>
      </c>
    </row>
    <row r="39" spans="1:23" ht="27" customHeight="1">
      <c r="A39" s="15">
        <v>2230201043</v>
      </c>
      <c r="B39" s="16" t="s">
        <v>55</v>
      </c>
      <c r="C39" s="11" t="s">
        <v>20</v>
      </c>
      <c r="D39" s="14" t="s">
        <v>21</v>
      </c>
      <c r="E39" s="12">
        <v>100</v>
      </c>
      <c r="F39" s="16">
        <v>0</v>
      </c>
      <c r="G39" s="16">
        <v>0</v>
      </c>
      <c r="H39" s="16"/>
      <c r="I39" s="17">
        <f t="shared" si="0"/>
        <v>80</v>
      </c>
      <c r="J39" s="16">
        <v>84.466666669999995</v>
      </c>
      <c r="K39" s="16"/>
      <c r="L39" s="16"/>
      <c r="M39" s="18">
        <f t="shared" si="1"/>
        <v>76.020000002999993</v>
      </c>
      <c r="N39" s="20">
        <v>90</v>
      </c>
      <c r="O39" s="16">
        <v>0</v>
      </c>
      <c r="P39" s="16">
        <v>0</v>
      </c>
      <c r="Q39" s="16">
        <v>0</v>
      </c>
      <c r="R39" s="11">
        <f t="shared" si="2"/>
        <v>62.999999999999993</v>
      </c>
      <c r="S39" s="12">
        <v>90</v>
      </c>
      <c r="T39" s="12">
        <v>0</v>
      </c>
      <c r="U39" s="12"/>
      <c r="V39" s="12">
        <f t="shared" si="3"/>
        <v>72</v>
      </c>
      <c r="W39" s="12">
        <f t="shared" si="4"/>
        <v>73.810000001500001</v>
      </c>
    </row>
    <row r="40" spans="1:23" ht="27" customHeight="1">
      <c r="A40" s="15">
        <v>2230201013</v>
      </c>
      <c r="B40" s="16" t="s">
        <v>56</v>
      </c>
      <c r="C40" s="11" t="s">
        <v>20</v>
      </c>
      <c r="D40" s="14" t="s">
        <v>21</v>
      </c>
      <c r="E40" s="12">
        <v>100</v>
      </c>
      <c r="F40" s="16">
        <v>0</v>
      </c>
      <c r="G40" s="16">
        <v>5.5</v>
      </c>
      <c r="H40" s="16"/>
      <c r="I40" s="17">
        <f t="shared" si="0"/>
        <v>85.5</v>
      </c>
      <c r="J40" s="16">
        <v>81.804761900000003</v>
      </c>
      <c r="K40" s="16"/>
      <c r="L40" s="16"/>
      <c r="M40" s="18">
        <f t="shared" si="1"/>
        <v>73.624285710000009</v>
      </c>
      <c r="N40" s="20">
        <v>90</v>
      </c>
      <c r="O40" s="16">
        <v>0</v>
      </c>
      <c r="P40" s="16">
        <v>0</v>
      </c>
      <c r="Q40" s="16">
        <v>0</v>
      </c>
      <c r="R40" s="11">
        <f t="shared" si="2"/>
        <v>62.999999999999993</v>
      </c>
      <c r="S40" s="12">
        <v>90.5</v>
      </c>
      <c r="T40" s="12">
        <v>0</v>
      </c>
      <c r="U40" s="12"/>
      <c r="V40" s="12">
        <f t="shared" si="3"/>
        <v>72.400000000000006</v>
      </c>
      <c r="W40" s="12">
        <f t="shared" si="4"/>
        <v>73.752142855000002</v>
      </c>
    </row>
    <row r="41" spans="1:23" ht="27" customHeight="1">
      <c r="A41" s="15">
        <v>2230201046</v>
      </c>
      <c r="B41" s="16" t="s">
        <v>57</v>
      </c>
      <c r="C41" s="11" t="s">
        <v>20</v>
      </c>
      <c r="D41" s="14" t="s">
        <v>21</v>
      </c>
      <c r="E41" s="12">
        <v>100</v>
      </c>
      <c r="F41" s="16">
        <v>0</v>
      </c>
      <c r="G41" s="16">
        <v>0</v>
      </c>
      <c r="H41" s="16"/>
      <c r="I41" s="17">
        <f t="shared" si="0"/>
        <v>80</v>
      </c>
      <c r="J41" s="16">
        <v>84.128571429999994</v>
      </c>
      <c r="K41" s="16"/>
      <c r="L41" s="16"/>
      <c r="M41" s="18">
        <f t="shared" si="1"/>
        <v>75.715714286999997</v>
      </c>
      <c r="N41" s="20">
        <v>90</v>
      </c>
      <c r="O41" s="16">
        <v>0</v>
      </c>
      <c r="P41" s="16">
        <v>0</v>
      </c>
      <c r="Q41" s="16">
        <v>0</v>
      </c>
      <c r="R41" s="11">
        <f t="shared" si="2"/>
        <v>62.999999999999993</v>
      </c>
      <c r="S41" s="12">
        <v>90</v>
      </c>
      <c r="T41" s="12">
        <v>0</v>
      </c>
      <c r="U41" s="12"/>
      <c r="V41" s="12">
        <f t="shared" si="3"/>
        <v>72</v>
      </c>
      <c r="W41" s="12">
        <f t="shared" si="4"/>
        <v>73.657857143499996</v>
      </c>
    </row>
    <row r="42" spans="1:23" ht="27" customHeight="1">
      <c r="A42" s="15">
        <v>2230201006</v>
      </c>
      <c r="B42" s="16" t="s">
        <v>58</v>
      </c>
      <c r="C42" s="11" t="s">
        <v>20</v>
      </c>
      <c r="D42" s="14" t="s">
        <v>21</v>
      </c>
      <c r="E42" s="12">
        <v>100</v>
      </c>
      <c r="F42" s="19">
        <v>0</v>
      </c>
      <c r="G42" s="19">
        <v>0</v>
      </c>
      <c r="H42" s="19"/>
      <c r="I42" s="17">
        <f t="shared" si="0"/>
        <v>80</v>
      </c>
      <c r="J42" s="19">
        <v>84.1047619</v>
      </c>
      <c r="K42" s="19"/>
      <c r="L42" s="19"/>
      <c r="M42" s="18">
        <f t="shared" si="1"/>
        <v>75.694285710000003</v>
      </c>
      <c r="N42" s="20">
        <v>90</v>
      </c>
      <c r="O42" s="19">
        <v>0</v>
      </c>
      <c r="P42" s="19">
        <v>0</v>
      </c>
      <c r="Q42" s="19">
        <v>0</v>
      </c>
      <c r="R42" s="11">
        <f t="shared" si="2"/>
        <v>62.999999999999993</v>
      </c>
      <c r="S42" s="12">
        <v>90</v>
      </c>
      <c r="T42" s="12">
        <v>0</v>
      </c>
      <c r="U42" s="12"/>
      <c r="V42" s="12">
        <f t="shared" si="3"/>
        <v>72</v>
      </c>
      <c r="W42" s="12">
        <f t="shared" si="4"/>
        <v>73.647142854999998</v>
      </c>
    </row>
    <row r="43" spans="1:23" ht="27" customHeight="1">
      <c r="A43" s="15">
        <v>2230201021</v>
      </c>
      <c r="B43" s="16" t="s">
        <v>59</v>
      </c>
      <c r="C43" s="11" t="s">
        <v>20</v>
      </c>
      <c r="D43" s="14" t="s">
        <v>21</v>
      </c>
      <c r="E43" s="12">
        <v>100</v>
      </c>
      <c r="F43" s="16">
        <v>0</v>
      </c>
      <c r="G43" s="16">
        <v>0</v>
      </c>
      <c r="H43" s="16"/>
      <c r="I43" s="17">
        <f t="shared" si="0"/>
        <v>80</v>
      </c>
      <c r="J43" s="16">
        <v>84.009523810000005</v>
      </c>
      <c r="K43" s="16"/>
      <c r="L43" s="16"/>
      <c r="M43" s="18">
        <f t="shared" si="1"/>
        <v>75.608571429000008</v>
      </c>
      <c r="N43" s="20">
        <v>90</v>
      </c>
      <c r="O43" s="16">
        <v>0</v>
      </c>
      <c r="P43" s="16">
        <v>0</v>
      </c>
      <c r="Q43" s="16">
        <v>0</v>
      </c>
      <c r="R43" s="11">
        <f t="shared" si="2"/>
        <v>62.999999999999993</v>
      </c>
      <c r="S43" s="12">
        <v>90</v>
      </c>
      <c r="T43" s="12">
        <v>0</v>
      </c>
      <c r="U43" s="12"/>
      <c r="V43" s="12">
        <f t="shared" si="3"/>
        <v>72</v>
      </c>
      <c r="W43" s="12">
        <f t="shared" si="4"/>
        <v>73.604285714500008</v>
      </c>
    </row>
    <row r="44" spans="1:23" ht="27" customHeight="1">
      <c r="A44" s="15">
        <v>2230201040</v>
      </c>
      <c r="B44" s="16" t="s">
        <v>60</v>
      </c>
      <c r="C44" s="11" t="s">
        <v>20</v>
      </c>
      <c r="D44" s="14" t="s">
        <v>21</v>
      </c>
      <c r="E44" s="12">
        <v>100</v>
      </c>
      <c r="F44" s="16">
        <v>0</v>
      </c>
      <c r="G44" s="16">
        <v>0</v>
      </c>
      <c r="H44" s="16"/>
      <c r="I44" s="17">
        <f t="shared" si="0"/>
        <v>80</v>
      </c>
      <c r="J44" s="16">
        <v>83.742857139999998</v>
      </c>
      <c r="K44" s="16"/>
      <c r="L44" s="16"/>
      <c r="M44" s="18">
        <f t="shared" si="1"/>
        <v>75.368571426000003</v>
      </c>
      <c r="N44" s="20">
        <v>90</v>
      </c>
      <c r="O44" s="16">
        <v>0</v>
      </c>
      <c r="P44" s="16">
        <v>0</v>
      </c>
      <c r="Q44" s="16">
        <v>0</v>
      </c>
      <c r="R44" s="11">
        <f t="shared" si="2"/>
        <v>62.999999999999993</v>
      </c>
      <c r="S44" s="12">
        <v>91</v>
      </c>
      <c r="T44" s="12">
        <v>0</v>
      </c>
      <c r="U44" s="12"/>
      <c r="V44" s="12">
        <f t="shared" si="3"/>
        <v>72.8</v>
      </c>
      <c r="W44" s="12">
        <f t="shared" si="4"/>
        <v>73.564285713000004</v>
      </c>
    </row>
    <row r="45" spans="1:23" ht="27" customHeight="1">
      <c r="A45" s="15">
        <v>2230201022</v>
      </c>
      <c r="B45" s="16" t="s">
        <v>61</v>
      </c>
      <c r="C45" s="11" t="s">
        <v>20</v>
      </c>
      <c r="D45" s="14" t="s">
        <v>21</v>
      </c>
      <c r="E45" s="12">
        <v>100</v>
      </c>
      <c r="F45" s="16">
        <v>0</v>
      </c>
      <c r="G45" s="16">
        <v>2</v>
      </c>
      <c r="H45" s="16"/>
      <c r="I45" s="17">
        <f t="shared" si="0"/>
        <v>82</v>
      </c>
      <c r="J45" s="16">
        <v>82</v>
      </c>
      <c r="K45" s="16"/>
      <c r="L45" s="16"/>
      <c r="M45" s="18">
        <f t="shared" si="1"/>
        <v>73.8</v>
      </c>
      <c r="N45" s="20">
        <v>90</v>
      </c>
      <c r="O45" s="16">
        <v>0</v>
      </c>
      <c r="P45" s="16">
        <v>0</v>
      </c>
      <c r="Q45" s="16">
        <v>0</v>
      </c>
      <c r="R45" s="11">
        <f t="shared" si="2"/>
        <v>62.999999999999993</v>
      </c>
      <c r="S45" s="12">
        <v>93</v>
      </c>
      <c r="T45" s="12">
        <v>0</v>
      </c>
      <c r="U45" s="12"/>
      <c r="V45" s="12">
        <f t="shared" si="3"/>
        <v>74.400000000000006</v>
      </c>
      <c r="W45" s="12">
        <f t="shared" si="4"/>
        <v>73.339999999999989</v>
      </c>
    </row>
    <row r="46" spans="1:23" ht="27" customHeight="1">
      <c r="A46" s="15">
        <v>2230201014</v>
      </c>
      <c r="B46" s="16" t="s">
        <v>62</v>
      </c>
      <c r="C46" s="11" t="s">
        <v>20</v>
      </c>
      <c r="D46" s="14" t="s">
        <v>21</v>
      </c>
      <c r="E46" s="12">
        <v>100</v>
      </c>
      <c r="F46" s="16">
        <v>0</v>
      </c>
      <c r="G46" s="16">
        <v>0</v>
      </c>
      <c r="H46" s="16"/>
      <c r="I46" s="17">
        <f t="shared" si="0"/>
        <v>80</v>
      </c>
      <c r="J46" s="16">
        <v>83.1</v>
      </c>
      <c r="K46" s="16"/>
      <c r="L46" s="16"/>
      <c r="M46" s="18">
        <f t="shared" si="1"/>
        <v>74.789999999999992</v>
      </c>
      <c r="N46" s="20">
        <v>90</v>
      </c>
      <c r="O46" s="16">
        <v>0</v>
      </c>
      <c r="P46" s="16">
        <v>0</v>
      </c>
      <c r="Q46" s="16">
        <v>0</v>
      </c>
      <c r="R46" s="11">
        <f t="shared" si="2"/>
        <v>62.999999999999993</v>
      </c>
      <c r="S46" s="12">
        <v>90</v>
      </c>
      <c r="T46" s="12">
        <v>0</v>
      </c>
      <c r="U46" s="12"/>
      <c r="V46" s="12">
        <f t="shared" si="3"/>
        <v>72</v>
      </c>
      <c r="W46" s="12">
        <f t="shared" si="4"/>
        <v>73.194999999999993</v>
      </c>
    </row>
    <row r="47" spans="1:23" ht="27" customHeight="1">
      <c r="A47" s="15">
        <v>2230201015</v>
      </c>
      <c r="B47" s="16" t="s">
        <v>63</v>
      </c>
      <c r="C47" s="11" t="s">
        <v>20</v>
      </c>
      <c r="D47" s="14" t="s">
        <v>21</v>
      </c>
      <c r="E47" s="12">
        <v>100</v>
      </c>
      <c r="F47" s="16">
        <v>0</v>
      </c>
      <c r="G47" s="16">
        <v>1</v>
      </c>
      <c r="H47" s="16"/>
      <c r="I47" s="17">
        <f t="shared" si="0"/>
        <v>81</v>
      </c>
      <c r="J47" s="16">
        <v>82.176190480000002</v>
      </c>
      <c r="K47" s="16"/>
      <c r="L47" s="16"/>
      <c r="M47" s="18">
        <f t="shared" si="1"/>
        <v>73.958571431999999</v>
      </c>
      <c r="N47" s="20">
        <v>90</v>
      </c>
      <c r="O47" s="16">
        <v>0</v>
      </c>
      <c r="P47" s="16">
        <v>0</v>
      </c>
      <c r="Q47" s="16">
        <v>0</v>
      </c>
      <c r="R47" s="11">
        <f t="shared" si="2"/>
        <v>62.999999999999993</v>
      </c>
      <c r="S47" s="12">
        <v>90</v>
      </c>
      <c r="T47" s="12">
        <v>0.5</v>
      </c>
      <c r="U47" s="12"/>
      <c r="V47" s="12">
        <f t="shared" si="3"/>
        <v>72.5</v>
      </c>
      <c r="W47" s="12">
        <f t="shared" si="4"/>
        <v>73.02928571599999</v>
      </c>
    </row>
    <row r="48" spans="1:23" ht="27" customHeight="1">
      <c r="A48" s="15">
        <v>2230201005</v>
      </c>
      <c r="B48" s="16" t="s">
        <v>64</v>
      </c>
      <c r="C48" s="11" t="s">
        <v>20</v>
      </c>
      <c r="D48" s="14" t="s">
        <v>21</v>
      </c>
      <c r="E48" s="12">
        <v>100</v>
      </c>
      <c r="F48" s="19">
        <v>0</v>
      </c>
      <c r="G48" s="19">
        <v>0</v>
      </c>
      <c r="H48" s="19"/>
      <c r="I48" s="17">
        <f t="shared" si="0"/>
        <v>80</v>
      </c>
      <c r="J48" s="19">
        <v>82.252380950000003</v>
      </c>
      <c r="K48" s="19"/>
      <c r="L48" s="19"/>
      <c r="M48" s="18">
        <f t="shared" si="1"/>
        <v>74.027142855000008</v>
      </c>
      <c r="N48" s="20">
        <v>90</v>
      </c>
      <c r="O48" s="19">
        <v>0</v>
      </c>
      <c r="P48" s="19">
        <v>0</v>
      </c>
      <c r="Q48" s="19">
        <v>0</v>
      </c>
      <c r="R48" s="11">
        <f t="shared" si="2"/>
        <v>62.999999999999993</v>
      </c>
      <c r="S48" s="12">
        <v>90</v>
      </c>
      <c r="T48" s="12">
        <v>0</v>
      </c>
      <c r="U48" s="12"/>
      <c r="V48" s="12">
        <f t="shared" si="3"/>
        <v>72</v>
      </c>
      <c r="W48" s="12">
        <f t="shared" si="4"/>
        <v>72.813571427500008</v>
      </c>
    </row>
    <row r="49" spans="1:23" ht="27" customHeight="1">
      <c r="A49" s="15">
        <v>2230201028</v>
      </c>
      <c r="B49" s="16" t="s">
        <v>65</v>
      </c>
      <c r="C49" s="11" t="s">
        <v>20</v>
      </c>
      <c r="D49" s="14" t="s">
        <v>21</v>
      </c>
      <c r="E49" s="12">
        <v>100</v>
      </c>
      <c r="F49" s="16">
        <v>0</v>
      </c>
      <c r="G49" s="16">
        <v>2</v>
      </c>
      <c r="H49" s="16"/>
      <c r="I49" s="17">
        <f t="shared" si="0"/>
        <v>82</v>
      </c>
      <c r="J49" s="16">
        <v>80.842857140000007</v>
      </c>
      <c r="K49" s="16"/>
      <c r="L49" s="16"/>
      <c r="M49" s="18">
        <f t="shared" si="1"/>
        <v>72.758571426000003</v>
      </c>
      <c r="N49" s="20">
        <v>90</v>
      </c>
      <c r="O49" s="16">
        <v>0</v>
      </c>
      <c r="P49" s="16">
        <v>0</v>
      </c>
      <c r="Q49" s="16">
        <v>0</v>
      </c>
      <c r="R49" s="11">
        <f t="shared" si="2"/>
        <v>62.999999999999993</v>
      </c>
      <c r="S49" s="12">
        <v>90</v>
      </c>
      <c r="T49" s="12">
        <v>0</v>
      </c>
      <c r="U49" s="12"/>
      <c r="V49" s="12">
        <f t="shared" si="3"/>
        <v>72</v>
      </c>
      <c r="W49" s="12">
        <f t="shared" si="4"/>
        <v>72.579285713000004</v>
      </c>
    </row>
    <row r="50" spans="1:23" ht="27" customHeight="1">
      <c r="A50" s="15">
        <v>2230201026</v>
      </c>
      <c r="B50" s="16" t="s">
        <v>66</v>
      </c>
      <c r="C50" s="11" t="s">
        <v>20</v>
      </c>
      <c r="D50" s="14" t="s">
        <v>21</v>
      </c>
      <c r="E50" s="12">
        <v>100</v>
      </c>
      <c r="F50" s="16">
        <v>0</v>
      </c>
      <c r="G50" s="16">
        <v>3.5</v>
      </c>
      <c r="H50" s="16"/>
      <c r="I50" s="17">
        <f t="shared" si="0"/>
        <v>83.5</v>
      </c>
      <c r="J50" s="16">
        <v>79.980952380000005</v>
      </c>
      <c r="K50" s="16"/>
      <c r="L50" s="16"/>
      <c r="M50" s="18">
        <f t="shared" si="1"/>
        <v>71.982857142</v>
      </c>
      <c r="N50" s="20">
        <v>90</v>
      </c>
      <c r="O50" s="16">
        <v>0</v>
      </c>
      <c r="P50" s="16">
        <v>0</v>
      </c>
      <c r="Q50" s="16">
        <v>0</v>
      </c>
      <c r="R50" s="11">
        <f t="shared" si="2"/>
        <v>62.999999999999993</v>
      </c>
      <c r="S50" s="12">
        <v>90</v>
      </c>
      <c r="T50" s="12">
        <v>0</v>
      </c>
      <c r="U50" s="12"/>
      <c r="V50" s="12">
        <f t="shared" si="3"/>
        <v>72</v>
      </c>
      <c r="W50" s="12">
        <f t="shared" si="4"/>
        <v>72.491428571</v>
      </c>
    </row>
    <row r="51" spans="1:23" ht="27" customHeight="1">
      <c r="A51" s="15">
        <v>2230201004</v>
      </c>
      <c r="B51" s="16" t="s">
        <v>67</v>
      </c>
      <c r="C51" s="11" t="s">
        <v>20</v>
      </c>
      <c r="D51" s="14" t="s">
        <v>21</v>
      </c>
      <c r="E51" s="12">
        <v>100</v>
      </c>
      <c r="F51" s="19">
        <v>0</v>
      </c>
      <c r="G51" s="19">
        <v>0</v>
      </c>
      <c r="H51" s="19"/>
      <c r="I51" s="17">
        <f t="shared" si="0"/>
        <v>80</v>
      </c>
      <c r="J51" s="19">
        <v>81.371428570000006</v>
      </c>
      <c r="K51" s="19"/>
      <c r="L51" s="19"/>
      <c r="M51" s="18">
        <f t="shared" si="1"/>
        <v>73.234285713000006</v>
      </c>
      <c r="N51" s="20">
        <v>90</v>
      </c>
      <c r="O51" s="19">
        <v>0</v>
      </c>
      <c r="P51" s="19">
        <v>0</v>
      </c>
      <c r="Q51" s="19">
        <v>0</v>
      </c>
      <c r="R51" s="11">
        <f t="shared" si="2"/>
        <v>62.999999999999993</v>
      </c>
      <c r="S51" s="12">
        <v>90</v>
      </c>
      <c r="T51" s="12">
        <v>0</v>
      </c>
      <c r="U51" s="12"/>
      <c r="V51" s="12">
        <f t="shared" si="3"/>
        <v>72</v>
      </c>
      <c r="W51" s="12">
        <f t="shared" si="4"/>
        <v>72.417142856500007</v>
      </c>
    </row>
    <row r="52" spans="1:23" ht="27" customHeight="1">
      <c r="A52" s="15">
        <v>2230201045</v>
      </c>
      <c r="B52" s="16" t="s">
        <v>68</v>
      </c>
      <c r="C52" s="11" t="s">
        <v>20</v>
      </c>
      <c r="D52" s="14" t="s">
        <v>21</v>
      </c>
      <c r="E52" s="12">
        <v>100</v>
      </c>
      <c r="F52" s="16">
        <v>0</v>
      </c>
      <c r="G52" s="16">
        <v>2</v>
      </c>
      <c r="H52" s="16"/>
      <c r="I52" s="17">
        <f t="shared" si="0"/>
        <v>82</v>
      </c>
      <c r="J52" s="16">
        <v>80.480952380000005</v>
      </c>
      <c r="K52" s="16"/>
      <c r="L52" s="16"/>
      <c r="M52" s="18">
        <f t="shared" si="1"/>
        <v>72.432857142000003</v>
      </c>
      <c r="N52" s="20">
        <v>90</v>
      </c>
      <c r="O52" s="16">
        <v>0</v>
      </c>
      <c r="P52" s="16">
        <v>0</v>
      </c>
      <c r="Q52" s="16">
        <v>0</v>
      </c>
      <c r="R52" s="11">
        <f t="shared" si="2"/>
        <v>62.999999999999993</v>
      </c>
      <c r="S52" s="12">
        <v>90</v>
      </c>
      <c r="T52" s="12">
        <v>0</v>
      </c>
      <c r="U52" s="12"/>
      <c r="V52" s="12">
        <f t="shared" si="3"/>
        <v>72</v>
      </c>
      <c r="W52" s="12">
        <f t="shared" si="4"/>
        <v>72.416428570999997</v>
      </c>
    </row>
    <row r="53" spans="1:23" ht="27" customHeight="1">
      <c r="A53" s="15">
        <v>2230201023</v>
      </c>
      <c r="B53" s="16" t="s">
        <v>69</v>
      </c>
      <c r="C53" s="11" t="s">
        <v>20</v>
      </c>
      <c r="D53" s="14" t="s">
        <v>21</v>
      </c>
      <c r="E53" s="12">
        <v>100</v>
      </c>
      <c r="F53" s="16">
        <v>0</v>
      </c>
      <c r="G53" s="16">
        <v>2</v>
      </c>
      <c r="H53" s="16"/>
      <c r="I53" s="17">
        <f t="shared" si="0"/>
        <v>82</v>
      </c>
      <c r="J53" s="16">
        <v>80.176190480000002</v>
      </c>
      <c r="K53" s="16"/>
      <c r="L53" s="16"/>
      <c r="M53" s="18">
        <f t="shared" si="1"/>
        <v>72.158571432000002</v>
      </c>
      <c r="N53" s="20">
        <v>90</v>
      </c>
      <c r="O53" s="16">
        <v>0</v>
      </c>
      <c r="P53" s="16">
        <v>0</v>
      </c>
      <c r="Q53" s="16">
        <v>0</v>
      </c>
      <c r="R53" s="11">
        <f t="shared" si="2"/>
        <v>62.999999999999993</v>
      </c>
      <c r="S53" s="12">
        <v>91</v>
      </c>
      <c r="T53" s="12">
        <v>0</v>
      </c>
      <c r="U53" s="12"/>
      <c r="V53" s="12">
        <f t="shared" si="3"/>
        <v>72.8</v>
      </c>
      <c r="W53" s="12">
        <f t="shared" si="4"/>
        <v>72.359285716000002</v>
      </c>
    </row>
    <row r="54" spans="1:23" ht="27" customHeight="1">
      <c r="A54" s="15">
        <v>2230201017</v>
      </c>
      <c r="B54" s="16" t="s">
        <v>70</v>
      </c>
      <c r="C54" s="11" t="s">
        <v>20</v>
      </c>
      <c r="D54" s="14" t="s">
        <v>21</v>
      </c>
      <c r="E54" s="12">
        <v>100</v>
      </c>
      <c r="F54" s="16">
        <v>0</v>
      </c>
      <c r="G54" s="16">
        <v>0</v>
      </c>
      <c r="H54" s="16"/>
      <c r="I54" s="17">
        <f t="shared" si="0"/>
        <v>80</v>
      </c>
      <c r="J54" s="16">
        <v>80.333333330000002</v>
      </c>
      <c r="K54" s="16"/>
      <c r="L54" s="16"/>
      <c r="M54" s="18">
        <f t="shared" si="1"/>
        <v>72.299999997</v>
      </c>
      <c r="N54" s="20">
        <v>90</v>
      </c>
      <c r="O54" s="16">
        <v>0</v>
      </c>
      <c r="P54" s="16">
        <v>0</v>
      </c>
      <c r="Q54" s="16">
        <v>0</v>
      </c>
      <c r="R54" s="11">
        <f t="shared" si="2"/>
        <v>62.999999999999993</v>
      </c>
      <c r="S54" s="12">
        <v>90</v>
      </c>
      <c r="T54" s="12">
        <v>0.5</v>
      </c>
      <c r="U54" s="12"/>
      <c r="V54" s="12">
        <f t="shared" si="3"/>
        <v>72.5</v>
      </c>
      <c r="W54" s="12">
        <f t="shared" si="4"/>
        <v>71.999999998500002</v>
      </c>
    </row>
    <row r="55" spans="1:23" ht="27" customHeight="1">
      <c r="A55" s="15">
        <v>2230201002</v>
      </c>
      <c r="B55" s="16" t="s">
        <v>71</v>
      </c>
      <c r="C55" s="11" t="s">
        <v>20</v>
      </c>
      <c r="D55" s="14" t="s">
        <v>21</v>
      </c>
      <c r="E55" s="12">
        <v>100</v>
      </c>
      <c r="F55" s="19">
        <v>0</v>
      </c>
      <c r="G55" s="19">
        <v>0</v>
      </c>
      <c r="H55" s="19"/>
      <c r="I55" s="17">
        <f t="shared" si="0"/>
        <v>80</v>
      </c>
      <c r="J55" s="19">
        <v>80.076190479999994</v>
      </c>
      <c r="K55" s="19"/>
      <c r="L55" s="19"/>
      <c r="M55" s="18">
        <f t="shared" si="1"/>
        <v>72.068571431999999</v>
      </c>
      <c r="N55" s="20">
        <v>90</v>
      </c>
      <c r="O55" s="19">
        <v>0</v>
      </c>
      <c r="P55" s="19">
        <v>0</v>
      </c>
      <c r="Q55" s="19">
        <v>0</v>
      </c>
      <c r="R55" s="11">
        <f t="shared" si="2"/>
        <v>62.999999999999993</v>
      </c>
      <c r="S55" s="12">
        <v>90</v>
      </c>
      <c r="T55" s="12">
        <v>0</v>
      </c>
      <c r="U55" s="12"/>
      <c r="V55" s="12">
        <f t="shared" si="3"/>
        <v>72</v>
      </c>
      <c r="W55" s="12">
        <f t="shared" si="4"/>
        <v>71.834285715999997</v>
      </c>
    </row>
    <row r="56" spans="1:23" ht="27" customHeight="1">
      <c r="A56" s="15">
        <v>2230201008</v>
      </c>
      <c r="B56" s="16" t="s">
        <v>72</v>
      </c>
      <c r="C56" s="11" t="s">
        <v>20</v>
      </c>
      <c r="D56" s="14" t="s">
        <v>21</v>
      </c>
      <c r="E56" s="12">
        <v>100</v>
      </c>
      <c r="F56" s="19">
        <v>0</v>
      </c>
      <c r="G56" s="19">
        <v>2</v>
      </c>
      <c r="H56" s="19"/>
      <c r="I56" s="17">
        <f t="shared" si="0"/>
        <v>82</v>
      </c>
      <c r="J56" s="19">
        <v>78.847619050000006</v>
      </c>
      <c r="K56" s="19"/>
      <c r="L56" s="19"/>
      <c r="M56" s="18">
        <f t="shared" si="1"/>
        <v>70.962857145000001</v>
      </c>
      <c r="N56" s="20">
        <v>90</v>
      </c>
      <c r="O56" s="19">
        <v>0</v>
      </c>
      <c r="P56" s="19">
        <v>0</v>
      </c>
      <c r="Q56" s="19">
        <v>0</v>
      </c>
      <c r="R56" s="11">
        <f t="shared" si="2"/>
        <v>62.999999999999993</v>
      </c>
      <c r="S56" s="17">
        <v>90</v>
      </c>
      <c r="T56" s="17">
        <v>0</v>
      </c>
      <c r="U56" s="17"/>
      <c r="V56" s="17">
        <f t="shared" si="3"/>
        <v>72</v>
      </c>
      <c r="W56" s="17">
        <f t="shared" si="4"/>
        <v>71.681428572499996</v>
      </c>
    </row>
    <row r="57" spans="1:23" ht="27" customHeight="1">
      <c r="A57" s="89">
        <v>2230201051</v>
      </c>
      <c r="B57" s="21" t="s">
        <v>73</v>
      </c>
      <c r="C57" s="11" t="s">
        <v>20</v>
      </c>
      <c r="D57" s="14" t="s">
        <v>21</v>
      </c>
      <c r="E57" s="12">
        <v>100</v>
      </c>
      <c r="F57" s="16">
        <v>0</v>
      </c>
      <c r="G57" s="16">
        <v>2</v>
      </c>
      <c r="H57" s="16"/>
      <c r="I57" s="17">
        <f t="shared" si="0"/>
        <v>82</v>
      </c>
      <c r="J57" s="16">
        <v>82.504761900000005</v>
      </c>
      <c r="K57" s="16"/>
      <c r="L57" s="16"/>
      <c r="M57" s="18">
        <f t="shared" si="1"/>
        <v>74.254285710000005</v>
      </c>
      <c r="N57" s="20">
        <v>90</v>
      </c>
      <c r="O57" s="16">
        <v>0</v>
      </c>
      <c r="P57" s="16">
        <v>0</v>
      </c>
      <c r="Q57" s="16">
        <v>0</v>
      </c>
      <c r="R57" s="11">
        <f t="shared" si="2"/>
        <v>62.999999999999993</v>
      </c>
      <c r="S57" s="12">
        <v>93</v>
      </c>
      <c r="T57" s="12">
        <v>0</v>
      </c>
      <c r="U57" s="12"/>
      <c r="V57" s="12">
        <f t="shared" si="3"/>
        <v>74.400000000000006</v>
      </c>
      <c r="W57" s="12">
        <f t="shared" si="4"/>
        <v>73.567142855</v>
      </c>
    </row>
    <row r="58" spans="1:23" ht="27" customHeight="1">
      <c r="A58" s="9">
        <v>2230201025</v>
      </c>
      <c r="B58" s="10" t="s">
        <v>74</v>
      </c>
      <c r="C58" s="22" t="s">
        <v>20</v>
      </c>
      <c r="D58" s="23" t="s">
        <v>21</v>
      </c>
      <c r="E58" s="17">
        <v>100</v>
      </c>
      <c r="F58" s="10">
        <v>0</v>
      </c>
      <c r="G58" s="10">
        <v>3</v>
      </c>
      <c r="H58" s="10"/>
      <c r="I58" s="17">
        <f t="shared" si="0"/>
        <v>83</v>
      </c>
      <c r="J58" s="10">
        <v>80.071428569999995</v>
      </c>
      <c r="K58" s="10"/>
      <c r="L58" s="10"/>
      <c r="M58" s="18">
        <f t="shared" si="1"/>
        <v>72.064285713000004</v>
      </c>
      <c r="N58" s="24">
        <v>90</v>
      </c>
      <c r="O58" s="10">
        <v>0</v>
      </c>
      <c r="P58" s="10">
        <v>0</v>
      </c>
      <c r="Q58" s="10">
        <v>0</v>
      </c>
      <c r="R58" s="22">
        <f t="shared" si="2"/>
        <v>62.999999999999993</v>
      </c>
      <c r="S58" s="17">
        <v>90</v>
      </c>
      <c r="T58" s="17">
        <v>0</v>
      </c>
      <c r="U58" s="17"/>
      <c r="V58" s="17">
        <f t="shared" si="3"/>
        <v>72</v>
      </c>
      <c r="W58" s="17">
        <f t="shared" si="4"/>
        <v>72.432142856500008</v>
      </c>
    </row>
    <row r="59" spans="1:23" ht="27" customHeight="1">
      <c r="A59" s="13">
        <v>2230201001</v>
      </c>
      <c r="B59" s="13" t="s">
        <v>75</v>
      </c>
      <c r="C59" s="12" t="s">
        <v>20</v>
      </c>
      <c r="D59" s="12" t="s">
        <v>21</v>
      </c>
      <c r="E59" s="12">
        <v>100</v>
      </c>
      <c r="F59" s="12">
        <v>0</v>
      </c>
      <c r="G59" s="12">
        <v>0</v>
      </c>
      <c r="H59" s="12"/>
      <c r="I59" s="12">
        <f t="shared" si="0"/>
        <v>80</v>
      </c>
      <c r="J59" s="13">
        <v>81.628571429999994</v>
      </c>
      <c r="K59" s="13"/>
      <c r="L59" s="12"/>
      <c r="M59" s="13">
        <f t="shared" si="1"/>
        <v>73.465714286999997</v>
      </c>
      <c r="N59" s="12">
        <v>90</v>
      </c>
      <c r="O59" s="12">
        <v>9</v>
      </c>
      <c r="P59" s="12">
        <v>0</v>
      </c>
      <c r="Q59" s="12">
        <v>0</v>
      </c>
      <c r="R59" s="12">
        <f t="shared" si="2"/>
        <v>72</v>
      </c>
      <c r="S59" s="12">
        <v>90</v>
      </c>
      <c r="T59" s="12">
        <v>0</v>
      </c>
      <c r="U59" s="12"/>
      <c r="V59" s="12">
        <f t="shared" si="3"/>
        <v>72</v>
      </c>
      <c r="W59" s="12">
        <f t="shared" si="4"/>
        <v>74.332857143500007</v>
      </c>
    </row>
    <row r="62" spans="1:23" ht="52.5" customHeight="1">
      <c r="A62" s="64" t="s">
        <v>342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</row>
    <row r="63" spans="1:23">
      <c r="A63" s="78" t="s">
        <v>0</v>
      </c>
      <c r="B63" s="78" t="s">
        <v>1</v>
      </c>
      <c r="C63" s="78" t="s">
        <v>2</v>
      </c>
      <c r="D63" s="78" t="s">
        <v>3</v>
      </c>
      <c r="E63" s="78" t="s">
        <v>4</v>
      </c>
      <c r="F63" s="78"/>
      <c r="G63" s="78"/>
      <c r="H63" s="78"/>
      <c r="I63" s="78"/>
      <c r="J63" s="78" t="s">
        <v>5</v>
      </c>
      <c r="K63" s="78"/>
      <c r="L63" s="78"/>
      <c r="M63" s="78"/>
      <c r="N63" s="78" t="s">
        <v>6</v>
      </c>
      <c r="O63" s="78"/>
      <c r="P63" s="78"/>
      <c r="Q63" s="78"/>
      <c r="R63" s="78"/>
      <c r="S63" s="78" t="s">
        <v>7</v>
      </c>
      <c r="T63" s="78"/>
      <c r="U63" s="78"/>
      <c r="V63" s="78"/>
      <c r="W63" s="78" t="s">
        <v>8</v>
      </c>
    </row>
    <row r="64" spans="1:23">
      <c r="A64" s="78"/>
      <c r="B64" s="78"/>
      <c r="C64" s="78"/>
      <c r="D64" s="78"/>
      <c r="E64" s="78" t="s">
        <v>9</v>
      </c>
      <c r="F64" s="78" t="s">
        <v>10</v>
      </c>
      <c r="G64" s="78"/>
      <c r="H64" s="78" t="s">
        <v>11</v>
      </c>
      <c r="I64" s="78" t="s">
        <v>12</v>
      </c>
      <c r="J64" s="78" t="s">
        <v>9</v>
      </c>
      <c r="K64" s="78" t="s">
        <v>10</v>
      </c>
      <c r="L64" s="78"/>
      <c r="M64" s="78" t="s">
        <v>12</v>
      </c>
      <c r="N64" s="78" t="s">
        <v>9</v>
      </c>
      <c r="O64" s="78" t="s">
        <v>10</v>
      </c>
      <c r="P64" s="78"/>
      <c r="Q64" s="78" t="s">
        <v>11</v>
      </c>
      <c r="R64" s="78" t="s">
        <v>12</v>
      </c>
      <c r="S64" s="78" t="s">
        <v>9</v>
      </c>
      <c r="T64" s="78" t="s">
        <v>10</v>
      </c>
      <c r="U64" s="78" t="s">
        <v>11</v>
      </c>
      <c r="V64" s="78" t="s">
        <v>12</v>
      </c>
      <c r="W64" s="78"/>
    </row>
    <row r="65" spans="1:23" ht="15">
      <c r="A65" s="78"/>
      <c r="B65" s="78"/>
      <c r="C65" s="78"/>
      <c r="D65" s="78"/>
      <c r="E65" s="78"/>
      <c r="F65" s="25" t="s">
        <v>13</v>
      </c>
      <c r="G65" s="25" t="s">
        <v>14</v>
      </c>
      <c r="H65" s="78"/>
      <c r="I65" s="78"/>
      <c r="J65" s="78"/>
      <c r="K65" s="25" t="s">
        <v>15</v>
      </c>
      <c r="L65" s="25" t="s">
        <v>16</v>
      </c>
      <c r="M65" s="78"/>
      <c r="N65" s="78"/>
      <c r="O65" s="25" t="s">
        <v>17</v>
      </c>
      <c r="P65" s="25" t="s">
        <v>18</v>
      </c>
      <c r="Q65" s="78"/>
      <c r="R65" s="78"/>
      <c r="S65" s="78"/>
      <c r="T65" s="78"/>
      <c r="U65" s="78"/>
      <c r="V65" s="78"/>
      <c r="W65" s="78"/>
    </row>
    <row r="66" spans="1:23" ht="26" customHeight="1">
      <c r="A66" s="2">
        <v>2230202085</v>
      </c>
      <c r="B66" s="1" t="s">
        <v>76</v>
      </c>
      <c r="C66" s="56" t="s">
        <v>77</v>
      </c>
      <c r="D66" s="56" t="s">
        <v>78</v>
      </c>
      <c r="E66" s="56">
        <v>100</v>
      </c>
      <c r="F66" s="56">
        <v>3</v>
      </c>
      <c r="G66" s="56">
        <v>8</v>
      </c>
      <c r="H66" s="56">
        <v>0</v>
      </c>
      <c r="I66" s="56">
        <v>91</v>
      </c>
      <c r="J66" s="56">
        <v>82.842857140000007</v>
      </c>
      <c r="K66" s="56">
        <v>0</v>
      </c>
      <c r="L66" s="56">
        <v>0</v>
      </c>
      <c r="M66" s="56">
        <v>74.558571430000001</v>
      </c>
      <c r="N66" s="56">
        <v>90</v>
      </c>
      <c r="O66" s="56">
        <v>30</v>
      </c>
      <c r="P66" s="56">
        <v>0</v>
      </c>
      <c r="Q66" s="56">
        <v>0</v>
      </c>
      <c r="R66" s="56">
        <v>93</v>
      </c>
      <c r="S66" s="56">
        <v>91.5</v>
      </c>
      <c r="T66" s="56">
        <v>0.5</v>
      </c>
      <c r="U66" s="56">
        <v>0</v>
      </c>
      <c r="V66" s="56">
        <v>73.7</v>
      </c>
      <c r="W66" s="56">
        <v>81.449285709999998</v>
      </c>
    </row>
    <row r="67" spans="1:23" ht="26" customHeight="1">
      <c r="A67" s="2">
        <v>2230202092</v>
      </c>
      <c r="B67" s="1" t="s">
        <v>79</v>
      </c>
      <c r="C67" s="56" t="s">
        <v>77</v>
      </c>
      <c r="D67" s="56" t="s">
        <v>78</v>
      </c>
      <c r="E67" s="56">
        <v>100</v>
      </c>
      <c r="F67" s="2">
        <v>0</v>
      </c>
      <c r="G67" s="2">
        <v>2</v>
      </c>
      <c r="H67" s="2">
        <v>0</v>
      </c>
      <c r="I67" s="56">
        <v>82</v>
      </c>
      <c r="J67" s="2">
        <v>88.233333329999994</v>
      </c>
      <c r="K67" s="2">
        <v>0</v>
      </c>
      <c r="L67" s="2">
        <v>0</v>
      </c>
      <c r="M67" s="56">
        <v>79.41</v>
      </c>
      <c r="N67" s="2">
        <v>90</v>
      </c>
      <c r="O67" s="2">
        <v>21</v>
      </c>
      <c r="P67" s="2">
        <v>0</v>
      </c>
      <c r="Q67" s="2">
        <v>0</v>
      </c>
      <c r="R67" s="56">
        <v>84</v>
      </c>
      <c r="S67" s="2">
        <v>90.5</v>
      </c>
      <c r="T67" s="2">
        <v>0</v>
      </c>
      <c r="U67" s="2">
        <v>0</v>
      </c>
      <c r="V67" s="56">
        <v>72.400000000000006</v>
      </c>
      <c r="W67" s="56">
        <v>80.144999999999996</v>
      </c>
    </row>
    <row r="68" spans="1:23" ht="26" customHeight="1">
      <c r="A68" s="2">
        <v>2230202095</v>
      </c>
      <c r="B68" s="1" t="s">
        <v>80</v>
      </c>
      <c r="C68" s="56" t="s">
        <v>77</v>
      </c>
      <c r="D68" s="56" t="s">
        <v>78</v>
      </c>
      <c r="E68" s="56">
        <v>100</v>
      </c>
      <c r="F68" s="2">
        <v>1</v>
      </c>
      <c r="G68" s="2">
        <v>4</v>
      </c>
      <c r="H68" s="2">
        <v>0</v>
      </c>
      <c r="I68" s="56">
        <v>85</v>
      </c>
      <c r="J68" s="2">
        <v>87.45</v>
      </c>
      <c r="K68" s="2">
        <v>0</v>
      </c>
      <c r="L68" s="2">
        <v>0</v>
      </c>
      <c r="M68" s="56">
        <v>78.704999999999998</v>
      </c>
      <c r="N68" s="2">
        <v>90</v>
      </c>
      <c r="O68" s="2">
        <v>9</v>
      </c>
      <c r="P68" s="2">
        <v>0</v>
      </c>
      <c r="Q68" s="2">
        <v>0</v>
      </c>
      <c r="R68" s="56">
        <v>72</v>
      </c>
      <c r="S68" s="2">
        <v>90</v>
      </c>
      <c r="T68" s="2">
        <v>0.5</v>
      </c>
      <c r="U68" s="2">
        <v>0</v>
      </c>
      <c r="V68" s="56">
        <v>72.5</v>
      </c>
      <c r="W68" s="56">
        <v>78.002499999999998</v>
      </c>
    </row>
    <row r="69" spans="1:23" ht="26" customHeight="1">
      <c r="A69" s="2">
        <v>2230202100</v>
      </c>
      <c r="B69" s="1" t="s">
        <v>81</v>
      </c>
      <c r="C69" s="56" t="s">
        <v>77</v>
      </c>
      <c r="D69" s="56" t="s">
        <v>78</v>
      </c>
      <c r="E69" s="56">
        <v>100</v>
      </c>
      <c r="F69" s="2">
        <v>1</v>
      </c>
      <c r="G69" s="2">
        <v>4.5</v>
      </c>
      <c r="H69" s="2">
        <v>0</v>
      </c>
      <c r="I69" s="56">
        <v>85.5</v>
      </c>
      <c r="J69" s="2">
        <v>86.3</v>
      </c>
      <c r="K69" s="2">
        <v>0</v>
      </c>
      <c r="L69" s="2">
        <v>0</v>
      </c>
      <c r="M69" s="56">
        <v>77.67</v>
      </c>
      <c r="N69" s="2">
        <v>90.5</v>
      </c>
      <c r="O69" s="2">
        <v>9</v>
      </c>
      <c r="P69" s="2">
        <v>0</v>
      </c>
      <c r="Q69" s="2">
        <v>0</v>
      </c>
      <c r="R69" s="56">
        <v>72.349999999999994</v>
      </c>
      <c r="S69" s="2">
        <v>91</v>
      </c>
      <c r="T69" s="2">
        <v>0</v>
      </c>
      <c r="U69" s="2">
        <v>0</v>
      </c>
      <c r="V69" s="56">
        <v>72.8</v>
      </c>
      <c r="W69" s="56">
        <v>77.685000000000002</v>
      </c>
    </row>
    <row r="70" spans="1:23" ht="26" customHeight="1">
      <c r="A70" s="2">
        <v>2230202096</v>
      </c>
      <c r="B70" s="1" t="s">
        <v>82</v>
      </c>
      <c r="C70" s="56" t="s">
        <v>77</v>
      </c>
      <c r="D70" s="56" t="s">
        <v>78</v>
      </c>
      <c r="E70" s="56">
        <v>100</v>
      </c>
      <c r="F70" s="2">
        <v>0</v>
      </c>
      <c r="G70" s="2">
        <v>2</v>
      </c>
      <c r="H70" s="2">
        <v>0</v>
      </c>
      <c r="I70" s="56">
        <v>82</v>
      </c>
      <c r="J70" s="2">
        <v>86.647619050000003</v>
      </c>
      <c r="K70" s="2">
        <v>0</v>
      </c>
      <c r="L70" s="2">
        <v>0</v>
      </c>
      <c r="M70" s="56">
        <v>77.982857150000001</v>
      </c>
      <c r="N70" s="2">
        <v>90</v>
      </c>
      <c r="O70" s="2">
        <v>9</v>
      </c>
      <c r="P70" s="2">
        <v>0</v>
      </c>
      <c r="Q70" s="2">
        <v>0</v>
      </c>
      <c r="R70" s="56">
        <v>72</v>
      </c>
      <c r="S70" s="2">
        <v>90</v>
      </c>
      <c r="T70" s="2">
        <v>0</v>
      </c>
      <c r="U70" s="2">
        <v>0</v>
      </c>
      <c r="V70" s="56">
        <v>72</v>
      </c>
      <c r="W70" s="56">
        <v>76.991428569999997</v>
      </c>
    </row>
    <row r="71" spans="1:23" ht="26" customHeight="1">
      <c r="A71" s="2">
        <v>2230202124</v>
      </c>
      <c r="B71" s="1" t="s">
        <v>83</v>
      </c>
      <c r="C71" s="56" t="s">
        <v>77</v>
      </c>
      <c r="D71" s="56" t="s">
        <v>78</v>
      </c>
      <c r="E71" s="56">
        <v>100</v>
      </c>
      <c r="F71" s="2">
        <v>0</v>
      </c>
      <c r="G71" s="2">
        <v>2</v>
      </c>
      <c r="H71" s="2">
        <v>0</v>
      </c>
      <c r="I71" s="56">
        <v>82</v>
      </c>
      <c r="J71" s="2">
        <v>85.923809520000006</v>
      </c>
      <c r="K71" s="2">
        <v>0</v>
      </c>
      <c r="L71" s="2">
        <v>0</v>
      </c>
      <c r="M71" s="56">
        <v>77.33142857</v>
      </c>
      <c r="N71" s="2">
        <v>90</v>
      </c>
      <c r="O71" s="2">
        <v>9</v>
      </c>
      <c r="P71" s="2">
        <v>0</v>
      </c>
      <c r="Q71" s="2">
        <v>0</v>
      </c>
      <c r="R71" s="56">
        <v>72</v>
      </c>
      <c r="S71" s="2">
        <v>90.5</v>
      </c>
      <c r="T71" s="2">
        <v>0</v>
      </c>
      <c r="U71" s="2">
        <v>0</v>
      </c>
      <c r="V71" s="56">
        <v>72.400000000000006</v>
      </c>
      <c r="W71" s="56">
        <v>76.705714279999995</v>
      </c>
    </row>
    <row r="72" spans="1:23" ht="26" customHeight="1">
      <c r="A72" s="2">
        <v>2230202076</v>
      </c>
      <c r="B72" s="1" t="s">
        <v>84</v>
      </c>
      <c r="C72" s="56" t="s">
        <v>77</v>
      </c>
      <c r="D72" s="56" t="s">
        <v>78</v>
      </c>
      <c r="E72" s="56">
        <v>100</v>
      </c>
      <c r="F72" s="56">
        <v>2</v>
      </c>
      <c r="G72" s="56">
        <v>5</v>
      </c>
      <c r="H72" s="56">
        <v>0</v>
      </c>
      <c r="I72" s="56">
        <v>87</v>
      </c>
      <c r="J72" s="2">
        <v>84.671428570000003</v>
      </c>
      <c r="K72" s="56">
        <v>0</v>
      </c>
      <c r="L72" s="56">
        <v>2</v>
      </c>
      <c r="M72" s="56">
        <v>78.204285709999994</v>
      </c>
      <c r="N72" s="56">
        <v>91</v>
      </c>
      <c r="O72" s="56">
        <v>0</v>
      </c>
      <c r="P72" s="56">
        <v>0</v>
      </c>
      <c r="Q72" s="56">
        <v>0</v>
      </c>
      <c r="R72" s="56">
        <v>63.7</v>
      </c>
      <c r="S72" s="56">
        <v>92</v>
      </c>
      <c r="T72" s="56">
        <v>0</v>
      </c>
      <c r="U72" s="56">
        <v>0</v>
      </c>
      <c r="V72" s="56">
        <v>73.599999999999994</v>
      </c>
      <c r="W72" s="56">
        <v>76.602142860000001</v>
      </c>
    </row>
    <row r="73" spans="1:23" ht="26" customHeight="1">
      <c r="A73" s="2">
        <v>2230202128</v>
      </c>
      <c r="B73" s="1" t="s">
        <v>85</v>
      </c>
      <c r="C73" s="56" t="s">
        <v>77</v>
      </c>
      <c r="D73" s="56" t="s">
        <v>78</v>
      </c>
      <c r="E73" s="56">
        <v>100</v>
      </c>
      <c r="F73" s="2">
        <v>2</v>
      </c>
      <c r="G73" s="2">
        <v>2</v>
      </c>
      <c r="H73" s="2">
        <v>0</v>
      </c>
      <c r="I73" s="56">
        <v>84</v>
      </c>
      <c r="J73" s="2">
        <v>88.5</v>
      </c>
      <c r="K73" s="2">
        <v>0</v>
      </c>
      <c r="L73" s="2">
        <v>0</v>
      </c>
      <c r="M73" s="56">
        <v>79.650000000000006</v>
      </c>
      <c r="N73" s="2">
        <v>90.5</v>
      </c>
      <c r="O73" s="2">
        <v>0</v>
      </c>
      <c r="P73" s="2">
        <v>0</v>
      </c>
      <c r="Q73" s="2">
        <v>0</v>
      </c>
      <c r="R73" s="56">
        <v>63.35</v>
      </c>
      <c r="S73" s="2">
        <v>91</v>
      </c>
      <c r="T73" s="2">
        <v>0</v>
      </c>
      <c r="U73" s="2">
        <v>0</v>
      </c>
      <c r="V73" s="56">
        <v>72.8</v>
      </c>
      <c r="W73" s="56">
        <v>76.575000000000003</v>
      </c>
    </row>
    <row r="74" spans="1:23" ht="26" customHeight="1">
      <c r="A74" s="2">
        <v>2230202082</v>
      </c>
      <c r="B74" s="1" t="s">
        <v>86</v>
      </c>
      <c r="C74" s="56" t="s">
        <v>77</v>
      </c>
      <c r="D74" s="56" t="s">
        <v>78</v>
      </c>
      <c r="E74" s="56">
        <v>100</v>
      </c>
      <c r="F74" s="56">
        <v>1</v>
      </c>
      <c r="G74" s="56">
        <v>4</v>
      </c>
      <c r="H74" s="56">
        <v>0</v>
      </c>
      <c r="I74" s="56">
        <v>85</v>
      </c>
      <c r="J74" s="56">
        <v>86.266666670000006</v>
      </c>
      <c r="K74" s="56">
        <v>0</v>
      </c>
      <c r="L74" s="56">
        <v>0</v>
      </c>
      <c r="M74" s="56">
        <v>77.64</v>
      </c>
      <c r="N74" s="56">
        <v>91</v>
      </c>
      <c r="O74" s="56">
        <v>0</v>
      </c>
      <c r="P74" s="56">
        <v>0</v>
      </c>
      <c r="Q74" s="56">
        <v>0</v>
      </c>
      <c r="R74" s="56">
        <v>63.7</v>
      </c>
      <c r="S74" s="56">
        <v>91.5</v>
      </c>
      <c r="T74" s="56">
        <v>6</v>
      </c>
      <c r="U74" s="56">
        <v>0</v>
      </c>
      <c r="V74" s="56">
        <v>79.2</v>
      </c>
      <c r="W74" s="56">
        <v>76.48</v>
      </c>
    </row>
    <row r="75" spans="1:23" ht="26" customHeight="1">
      <c r="A75" s="2">
        <v>2230202103</v>
      </c>
      <c r="B75" s="1" t="s">
        <v>87</v>
      </c>
      <c r="C75" s="56" t="s">
        <v>77</v>
      </c>
      <c r="D75" s="56" t="s">
        <v>78</v>
      </c>
      <c r="E75" s="56">
        <v>100</v>
      </c>
      <c r="F75" s="56">
        <v>0</v>
      </c>
      <c r="G75" s="56">
        <v>1</v>
      </c>
      <c r="H75" s="56">
        <v>0</v>
      </c>
      <c r="I75" s="56">
        <v>81</v>
      </c>
      <c r="J75" s="56">
        <v>87.733333329999994</v>
      </c>
      <c r="K75" s="56">
        <v>0</v>
      </c>
      <c r="L75" s="56">
        <v>0</v>
      </c>
      <c r="M75" s="56">
        <v>78.959999999999994</v>
      </c>
      <c r="N75" s="56">
        <v>90</v>
      </c>
      <c r="O75" s="56">
        <v>0</v>
      </c>
      <c r="P75" s="56">
        <v>4</v>
      </c>
      <c r="Q75" s="56">
        <v>0</v>
      </c>
      <c r="R75" s="56">
        <v>67</v>
      </c>
      <c r="S75" s="56">
        <v>90</v>
      </c>
      <c r="T75" s="56">
        <v>0</v>
      </c>
      <c r="U75" s="56">
        <v>0</v>
      </c>
      <c r="V75" s="56">
        <v>72</v>
      </c>
      <c r="W75" s="56">
        <v>76.28</v>
      </c>
    </row>
    <row r="76" spans="1:23" ht="26" customHeight="1">
      <c r="A76" s="2">
        <v>2230202101</v>
      </c>
      <c r="B76" s="1" t="s">
        <v>88</v>
      </c>
      <c r="C76" s="56" t="s">
        <v>77</v>
      </c>
      <c r="D76" s="56" t="s">
        <v>78</v>
      </c>
      <c r="E76" s="56">
        <v>100</v>
      </c>
      <c r="F76" s="2">
        <v>0</v>
      </c>
      <c r="G76" s="2">
        <v>2</v>
      </c>
      <c r="H76" s="2">
        <v>0</v>
      </c>
      <c r="I76" s="56">
        <v>82</v>
      </c>
      <c r="J76" s="2">
        <v>88.98</v>
      </c>
      <c r="K76" s="2">
        <v>0</v>
      </c>
      <c r="L76" s="2">
        <v>0</v>
      </c>
      <c r="M76" s="56">
        <v>80.081999999999994</v>
      </c>
      <c r="N76" s="2">
        <v>90</v>
      </c>
      <c r="O76" s="2">
        <v>0</v>
      </c>
      <c r="P76" s="2">
        <v>0</v>
      </c>
      <c r="Q76" s="2">
        <v>0</v>
      </c>
      <c r="R76" s="56">
        <v>63</v>
      </c>
      <c r="S76" s="2">
        <v>90</v>
      </c>
      <c r="T76" s="2">
        <v>0</v>
      </c>
      <c r="U76" s="2">
        <v>0</v>
      </c>
      <c r="V76" s="56">
        <v>72</v>
      </c>
      <c r="W76" s="56">
        <v>76.241</v>
      </c>
    </row>
    <row r="77" spans="1:23" ht="26" customHeight="1">
      <c r="A77" s="2">
        <v>2230202125</v>
      </c>
      <c r="B77" s="1" t="s">
        <v>89</v>
      </c>
      <c r="C77" s="56" t="s">
        <v>77</v>
      </c>
      <c r="D77" s="56" t="s">
        <v>78</v>
      </c>
      <c r="E77" s="56">
        <v>100</v>
      </c>
      <c r="F77" s="2">
        <v>1</v>
      </c>
      <c r="G77" s="2">
        <v>5</v>
      </c>
      <c r="H77" s="2">
        <v>0</v>
      </c>
      <c r="I77" s="56">
        <v>86</v>
      </c>
      <c r="J77" s="2">
        <v>86.7</v>
      </c>
      <c r="K77" s="2">
        <v>0</v>
      </c>
      <c r="L77" s="2">
        <v>0</v>
      </c>
      <c r="M77" s="56">
        <v>78.03</v>
      </c>
      <c r="N77" s="2">
        <v>90</v>
      </c>
      <c r="O77" s="2">
        <v>0</v>
      </c>
      <c r="P77" s="2">
        <v>0</v>
      </c>
      <c r="Q77" s="2">
        <v>0</v>
      </c>
      <c r="R77" s="56">
        <v>63</v>
      </c>
      <c r="S77" s="2">
        <v>92</v>
      </c>
      <c r="T77" s="2">
        <v>0</v>
      </c>
      <c r="U77" s="2">
        <v>0</v>
      </c>
      <c r="V77" s="56">
        <v>73.599999999999994</v>
      </c>
      <c r="W77" s="56">
        <v>76.174999999999997</v>
      </c>
    </row>
    <row r="78" spans="1:23" ht="26" customHeight="1">
      <c r="A78" s="2">
        <v>2230202090</v>
      </c>
      <c r="B78" s="1" t="s">
        <v>90</v>
      </c>
      <c r="C78" s="56" t="s">
        <v>77</v>
      </c>
      <c r="D78" s="56" t="s">
        <v>78</v>
      </c>
      <c r="E78" s="56">
        <v>100</v>
      </c>
      <c r="F78" s="2">
        <v>1</v>
      </c>
      <c r="G78" s="2">
        <v>5</v>
      </c>
      <c r="H78" s="2">
        <v>0</v>
      </c>
      <c r="I78" s="56">
        <v>86</v>
      </c>
      <c r="J78" s="2">
        <v>86.304761900000003</v>
      </c>
      <c r="K78" s="2">
        <v>0</v>
      </c>
      <c r="L78" s="2">
        <v>0</v>
      </c>
      <c r="M78" s="56">
        <v>77.674285710000007</v>
      </c>
      <c r="N78" s="2">
        <v>90</v>
      </c>
      <c r="O78" s="2">
        <v>0</v>
      </c>
      <c r="P78" s="2">
        <v>0</v>
      </c>
      <c r="Q78" s="2">
        <v>0</v>
      </c>
      <c r="R78" s="56">
        <v>63</v>
      </c>
      <c r="S78" s="2">
        <v>92</v>
      </c>
      <c r="T78" s="2">
        <v>1.5</v>
      </c>
      <c r="U78" s="2">
        <v>0</v>
      </c>
      <c r="V78" s="56">
        <v>75.099999999999994</v>
      </c>
      <c r="W78" s="56">
        <v>76.147142860000002</v>
      </c>
    </row>
    <row r="79" spans="1:23" ht="26" customHeight="1">
      <c r="A79" s="2">
        <v>2230202129</v>
      </c>
      <c r="B79" s="1" t="s">
        <v>91</v>
      </c>
      <c r="C79" s="56" t="s">
        <v>77</v>
      </c>
      <c r="D79" s="56" t="s">
        <v>78</v>
      </c>
      <c r="E79" s="56">
        <v>100</v>
      </c>
      <c r="F79" s="2">
        <v>0</v>
      </c>
      <c r="G79" s="2">
        <v>4</v>
      </c>
      <c r="H79" s="2">
        <v>0</v>
      </c>
      <c r="I79" s="56">
        <v>84</v>
      </c>
      <c r="J79" s="2">
        <v>86.452380950000006</v>
      </c>
      <c r="K79" s="2">
        <v>0</v>
      </c>
      <c r="L79" s="2">
        <v>0</v>
      </c>
      <c r="M79" s="56">
        <v>77.807142859999999</v>
      </c>
      <c r="N79" s="2">
        <v>90</v>
      </c>
      <c r="O79" s="2">
        <v>0</v>
      </c>
      <c r="P79" s="2">
        <v>0</v>
      </c>
      <c r="Q79" s="2">
        <v>0</v>
      </c>
      <c r="R79" s="56">
        <v>63</v>
      </c>
      <c r="S79" s="2">
        <v>90</v>
      </c>
      <c r="T79" s="2">
        <v>2.5</v>
      </c>
      <c r="U79" s="2">
        <v>0</v>
      </c>
      <c r="V79" s="56">
        <v>74.5</v>
      </c>
      <c r="W79" s="56">
        <v>75.753571429999994</v>
      </c>
    </row>
    <row r="80" spans="1:23" ht="26" customHeight="1">
      <c r="A80" s="2">
        <v>2230202079</v>
      </c>
      <c r="B80" s="1" t="s">
        <v>92</v>
      </c>
      <c r="C80" s="56" t="s">
        <v>77</v>
      </c>
      <c r="D80" s="56" t="s">
        <v>78</v>
      </c>
      <c r="E80" s="56">
        <v>100</v>
      </c>
      <c r="F80" s="56">
        <v>0</v>
      </c>
      <c r="G80" s="56">
        <v>4</v>
      </c>
      <c r="H80" s="56">
        <v>0</v>
      </c>
      <c r="I80" s="56">
        <v>84</v>
      </c>
      <c r="J80" s="2">
        <v>86.785714290000001</v>
      </c>
      <c r="K80" s="56">
        <v>0</v>
      </c>
      <c r="L80" s="56">
        <v>0</v>
      </c>
      <c r="M80" s="56">
        <v>78.107142859999996</v>
      </c>
      <c r="N80" s="56">
        <v>90</v>
      </c>
      <c r="O80" s="56">
        <v>0</v>
      </c>
      <c r="P80" s="56">
        <v>0</v>
      </c>
      <c r="Q80" s="56">
        <v>0</v>
      </c>
      <c r="R80" s="56">
        <v>63</v>
      </c>
      <c r="S80" s="56">
        <v>90.5</v>
      </c>
      <c r="T80" s="56">
        <v>0</v>
      </c>
      <c r="U80" s="56">
        <v>0</v>
      </c>
      <c r="V80" s="56">
        <v>72.400000000000006</v>
      </c>
      <c r="W80" s="56">
        <v>75.693571430000006</v>
      </c>
    </row>
    <row r="81" spans="1:23" ht="26" customHeight="1">
      <c r="A81" s="2">
        <v>2230202098</v>
      </c>
      <c r="B81" s="1" t="s">
        <v>93</v>
      </c>
      <c r="C81" s="56" t="s">
        <v>77</v>
      </c>
      <c r="D81" s="56" t="s">
        <v>78</v>
      </c>
      <c r="E81" s="56">
        <v>100</v>
      </c>
      <c r="F81" s="2">
        <v>1</v>
      </c>
      <c r="G81" s="2">
        <v>4</v>
      </c>
      <c r="H81" s="2">
        <v>0</v>
      </c>
      <c r="I81" s="56">
        <v>85</v>
      </c>
      <c r="J81" s="2">
        <v>86.119047620000003</v>
      </c>
      <c r="K81" s="2">
        <v>0</v>
      </c>
      <c r="L81" s="2">
        <v>0</v>
      </c>
      <c r="M81" s="56">
        <v>77.507142860000002</v>
      </c>
      <c r="N81" s="2">
        <v>90</v>
      </c>
      <c r="O81" s="2">
        <v>0</v>
      </c>
      <c r="P81" s="2">
        <v>0</v>
      </c>
      <c r="Q81" s="2">
        <v>0</v>
      </c>
      <c r="R81" s="56">
        <v>63</v>
      </c>
      <c r="S81" s="2">
        <v>91.5</v>
      </c>
      <c r="T81" s="2">
        <v>0</v>
      </c>
      <c r="U81" s="2">
        <v>0</v>
      </c>
      <c r="V81" s="56">
        <v>73.2</v>
      </c>
      <c r="W81" s="56">
        <v>75.673571429999996</v>
      </c>
    </row>
    <row r="82" spans="1:23" ht="26" customHeight="1">
      <c r="A82" s="2">
        <v>2230202074</v>
      </c>
      <c r="B82" s="1" t="s">
        <v>94</v>
      </c>
      <c r="C82" s="56" t="s">
        <v>77</v>
      </c>
      <c r="D82" s="56" t="s">
        <v>78</v>
      </c>
      <c r="E82" s="56">
        <v>100</v>
      </c>
      <c r="F82" s="56">
        <v>2</v>
      </c>
      <c r="G82" s="56">
        <v>0</v>
      </c>
      <c r="H82" s="56">
        <v>0</v>
      </c>
      <c r="I82" s="56">
        <v>82</v>
      </c>
      <c r="J82" s="2">
        <v>87.642857140000004</v>
      </c>
      <c r="K82" s="56">
        <v>0</v>
      </c>
      <c r="L82" s="56">
        <v>0</v>
      </c>
      <c r="M82" s="56">
        <v>78.878571429999994</v>
      </c>
      <c r="N82" s="56">
        <v>90</v>
      </c>
      <c r="O82" s="56">
        <v>0</v>
      </c>
      <c r="P82" s="56">
        <v>0</v>
      </c>
      <c r="Q82" s="56">
        <v>0</v>
      </c>
      <c r="R82" s="56">
        <v>63</v>
      </c>
      <c r="S82" s="56">
        <v>90</v>
      </c>
      <c r="T82" s="56">
        <v>0</v>
      </c>
      <c r="U82" s="56">
        <v>0</v>
      </c>
      <c r="V82" s="56">
        <v>72</v>
      </c>
      <c r="W82" s="56">
        <v>75.639285709999996</v>
      </c>
    </row>
    <row r="83" spans="1:23" ht="26" customHeight="1">
      <c r="A83" s="2">
        <v>2230202102</v>
      </c>
      <c r="B83" s="1" t="s">
        <v>95</v>
      </c>
      <c r="C83" s="56" t="s">
        <v>77</v>
      </c>
      <c r="D83" s="56" t="s">
        <v>78</v>
      </c>
      <c r="E83" s="56">
        <v>100</v>
      </c>
      <c r="F83" s="2">
        <v>0</v>
      </c>
      <c r="G83" s="2">
        <v>0</v>
      </c>
      <c r="H83" s="2">
        <v>0</v>
      </c>
      <c r="I83" s="56">
        <v>80</v>
      </c>
      <c r="J83" s="2">
        <v>87.8</v>
      </c>
      <c r="K83" s="2">
        <v>0</v>
      </c>
      <c r="L83" s="2">
        <v>0</v>
      </c>
      <c r="M83" s="56">
        <v>79.02</v>
      </c>
      <c r="N83" s="2">
        <v>90</v>
      </c>
      <c r="O83" s="2">
        <v>0</v>
      </c>
      <c r="P83" s="2">
        <v>0</v>
      </c>
      <c r="Q83" s="2">
        <v>0</v>
      </c>
      <c r="R83" s="56">
        <v>63</v>
      </c>
      <c r="S83" s="2">
        <v>90</v>
      </c>
      <c r="T83" s="2">
        <v>0</v>
      </c>
      <c r="U83" s="2"/>
      <c r="V83" s="56">
        <v>72</v>
      </c>
      <c r="W83" s="56">
        <v>75.31</v>
      </c>
    </row>
    <row r="84" spans="1:23" ht="26" customHeight="1">
      <c r="A84" s="2">
        <v>2230202089</v>
      </c>
      <c r="B84" s="1" t="s">
        <v>96</v>
      </c>
      <c r="C84" s="56" t="s">
        <v>77</v>
      </c>
      <c r="D84" s="56" t="s">
        <v>78</v>
      </c>
      <c r="E84" s="56">
        <v>100</v>
      </c>
      <c r="F84" s="2">
        <v>0</v>
      </c>
      <c r="G84" s="2">
        <v>5</v>
      </c>
      <c r="H84" s="2">
        <v>0</v>
      </c>
      <c r="I84" s="56">
        <v>85</v>
      </c>
      <c r="J84" s="2">
        <v>84.571428569999995</v>
      </c>
      <c r="K84" s="2">
        <v>0</v>
      </c>
      <c r="L84" s="2">
        <v>0</v>
      </c>
      <c r="M84" s="56">
        <v>76.114285710000004</v>
      </c>
      <c r="N84" s="56">
        <v>90</v>
      </c>
      <c r="O84" s="56">
        <v>0</v>
      </c>
      <c r="P84" s="56">
        <v>0</v>
      </c>
      <c r="Q84" s="56">
        <v>0</v>
      </c>
      <c r="R84" s="56">
        <v>63</v>
      </c>
      <c r="S84" s="2">
        <v>91</v>
      </c>
      <c r="T84" s="2">
        <v>2.5</v>
      </c>
      <c r="U84" s="2">
        <v>0</v>
      </c>
      <c r="V84" s="56">
        <v>75.3</v>
      </c>
      <c r="W84" s="56">
        <v>75.187142859999994</v>
      </c>
    </row>
    <row r="85" spans="1:23" ht="26" customHeight="1">
      <c r="A85" s="2">
        <v>2230202115</v>
      </c>
      <c r="B85" s="1" t="s">
        <v>97</v>
      </c>
      <c r="C85" s="56" t="s">
        <v>77</v>
      </c>
      <c r="D85" s="56" t="s">
        <v>78</v>
      </c>
      <c r="E85" s="56">
        <v>100</v>
      </c>
      <c r="F85" s="56">
        <v>0</v>
      </c>
      <c r="G85" s="56">
        <v>1</v>
      </c>
      <c r="H85" s="56">
        <v>0</v>
      </c>
      <c r="I85" s="56">
        <v>81</v>
      </c>
      <c r="J85" s="56">
        <v>85</v>
      </c>
      <c r="K85" s="56">
        <v>0</v>
      </c>
      <c r="L85" s="56">
        <v>0</v>
      </c>
      <c r="M85" s="56">
        <v>76.5</v>
      </c>
      <c r="N85" s="56">
        <v>90</v>
      </c>
      <c r="O85" s="56">
        <v>0</v>
      </c>
      <c r="P85" s="56">
        <v>4</v>
      </c>
      <c r="Q85" s="56">
        <v>0</v>
      </c>
      <c r="R85" s="56">
        <v>67</v>
      </c>
      <c r="S85" s="56">
        <v>91.5</v>
      </c>
      <c r="T85" s="56">
        <v>0</v>
      </c>
      <c r="U85" s="56">
        <v>0</v>
      </c>
      <c r="V85" s="56">
        <v>73.2</v>
      </c>
      <c r="W85" s="56">
        <v>75.17</v>
      </c>
    </row>
    <row r="86" spans="1:23" ht="26" customHeight="1">
      <c r="A86" s="2">
        <v>2230202081</v>
      </c>
      <c r="B86" s="1" t="s">
        <v>98</v>
      </c>
      <c r="C86" s="56" t="s">
        <v>77</v>
      </c>
      <c r="D86" s="56" t="s">
        <v>78</v>
      </c>
      <c r="E86" s="56">
        <v>100</v>
      </c>
      <c r="F86" s="56">
        <v>1</v>
      </c>
      <c r="G86" s="56">
        <v>6</v>
      </c>
      <c r="H86" s="56">
        <v>0</v>
      </c>
      <c r="I86" s="56">
        <v>87</v>
      </c>
      <c r="J86" s="56">
        <v>83.590476190000004</v>
      </c>
      <c r="K86" s="56">
        <v>0</v>
      </c>
      <c r="L86" s="56">
        <v>0</v>
      </c>
      <c r="M86" s="56">
        <v>75.231428570000006</v>
      </c>
      <c r="N86" s="56">
        <v>90</v>
      </c>
      <c r="O86" s="56">
        <v>0</v>
      </c>
      <c r="P86" s="56">
        <v>0</v>
      </c>
      <c r="Q86" s="56">
        <v>0</v>
      </c>
      <c r="R86" s="56">
        <v>63</v>
      </c>
      <c r="S86" s="56">
        <v>91.5</v>
      </c>
      <c r="T86" s="56">
        <v>0.5</v>
      </c>
      <c r="U86" s="56">
        <v>0</v>
      </c>
      <c r="V86" s="56">
        <v>73.7</v>
      </c>
      <c r="W86" s="56">
        <v>74.985714290000004</v>
      </c>
    </row>
    <row r="87" spans="1:23" ht="26" customHeight="1">
      <c r="A87" s="2">
        <v>2230202091</v>
      </c>
      <c r="B87" s="1" t="s">
        <v>99</v>
      </c>
      <c r="C87" s="56" t="s">
        <v>77</v>
      </c>
      <c r="D87" s="56" t="s">
        <v>78</v>
      </c>
      <c r="E87" s="56">
        <v>100</v>
      </c>
      <c r="F87" s="2">
        <v>0</v>
      </c>
      <c r="G87" s="2">
        <v>1</v>
      </c>
      <c r="H87" s="2">
        <v>0</v>
      </c>
      <c r="I87" s="56">
        <v>81</v>
      </c>
      <c r="J87" s="2">
        <v>85.938095239999996</v>
      </c>
      <c r="K87" s="2">
        <v>0</v>
      </c>
      <c r="L87" s="2">
        <v>0</v>
      </c>
      <c r="M87" s="56">
        <v>77.344285709999994</v>
      </c>
      <c r="N87" s="2">
        <v>90</v>
      </c>
      <c r="O87" s="2">
        <v>0</v>
      </c>
      <c r="P87" s="2">
        <v>0</v>
      </c>
      <c r="Q87" s="2">
        <v>0</v>
      </c>
      <c r="R87" s="56">
        <v>63</v>
      </c>
      <c r="S87" s="2">
        <v>90</v>
      </c>
      <c r="T87" s="2">
        <v>1</v>
      </c>
      <c r="U87" s="2">
        <v>0</v>
      </c>
      <c r="V87" s="56">
        <v>73</v>
      </c>
      <c r="W87" s="56">
        <v>74.772142860000002</v>
      </c>
    </row>
    <row r="88" spans="1:23" ht="26" customHeight="1">
      <c r="A88" s="2">
        <v>2230202110</v>
      </c>
      <c r="B88" s="1" t="s">
        <v>100</v>
      </c>
      <c r="C88" s="56" t="s">
        <v>77</v>
      </c>
      <c r="D88" s="56" t="s">
        <v>78</v>
      </c>
      <c r="E88" s="56">
        <v>100</v>
      </c>
      <c r="F88" s="56">
        <v>0</v>
      </c>
      <c r="G88" s="56">
        <v>1</v>
      </c>
      <c r="H88" s="56">
        <v>0</v>
      </c>
      <c r="I88" s="56">
        <v>81</v>
      </c>
      <c r="J88" s="56">
        <v>84.233333000000002</v>
      </c>
      <c r="K88" s="56">
        <v>0</v>
      </c>
      <c r="L88" s="56">
        <v>0</v>
      </c>
      <c r="M88" s="56">
        <v>75.809999700000006</v>
      </c>
      <c r="N88" s="56">
        <v>90</v>
      </c>
      <c r="O88" s="56">
        <v>0</v>
      </c>
      <c r="P88" s="56">
        <v>4</v>
      </c>
      <c r="Q88" s="56">
        <v>0</v>
      </c>
      <c r="R88" s="56">
        <v>67</v>
      </c>
      <c r="S88" s="56">
        <v>90</v>
      </c>
      <c r="T88" s="56">
        <v>0</v>
      </c>
      <c r="U88" s="56">
        <v>0</v>
      </c>
      <c r="V88" s="56">
        <v>72</v>
      </c>
      <c r="W88" s="56">
        <v>74.704999849999993</v>
      </c>
    </row>
    <row r="89" spans="1:23" ht="26" customHeight="1">
      <c r="A89" s="2">
        <v>2230202077</v>
      </c>
      <c r="B89" s="1" t="s">
        <v>101</v>
      </c>
      <c r="C89" s="56" t="s">
        <v>77</v>
      </c>
      <c r="D89" s="56" t="s">
        <v>78</v>
      </c>
      <c r="E89" s="56">
        <v>100</v>
      </c>
      <c r="F89" s="56">
        <v>0</v>
      </c>
      <c r="G89" s="56">
        <v>1</v>
      </c>
      <c r="H89" s="56">
        <v>0</v>
      </c>
      <c r="I89" s="56">
        <v>81</v>
      </c>
      <c r="J89" s="2">
        <v>85.97142857</v>
      </c>
      <c r="K89" s="56">
        <v>0</v>
      </c>
      <c r="L89" s="56">
        <v>0</v>
      </c>
      <c r="M89" s="56">
        <v>77.374285709999995</v>
      </c>
      <c r="N89" s="56">
        <v>90</v>
      </c>
      <c r="O89" s="56">
        <v>0</v>
      </c>
      <c r="P89" s="56">
        <v>0</v>
      </c>
      <c r="Q89" s="56">
        <v>0</v>
      </c>
      <c r="R89" s="56">
        <v>63</v>
      </c>
      <c r="S89" s="56">
        <v>90</v>
      </c>
      <c r="T89" s="56">
        <v>0</v>
      </c>
      <c r="U89" s="56">
        <v>0</v>
      </c>
      <c r="V89" s="56">
        <v>72</v>
      </c>
      <c r="W89" s="56">
        <v>74.687142859999994</v>
      </c>
    </row>
    <row r="90" spans="1:23" ht="26" customHeight="1">
      <c r="A90" s="2">
        <v>2230202120</v>
      </c>
      <c r="B90" s="1" t="s">
        <v>102</v>
      </c>
      <c r="C90" s="56" t="s">
        <v>77</v>
      </c>
      <c r="D90" s="56" t="s">
        <v>78</v>
      </c>
      <c r="E90" s="56">
        <v>100</v>
      </c>
      <c r="F90" s="2">
        <v>0</v>
      </c>
      <c r="G90" s="2">
        <v>2</v>
      </c>
      <c r="H90" s="2">
        <v>0</v>
      </c>
      <c r="I90" s="56">
        <v>82</v>
      </c>
      <c r="J90" s="2">
        <v>82.771428569999998</v>
      </c>
      <c r="K90" s="2">
        <v>0</v>
      </c>
      <c r="L90" s="2">
        <v>0</v>
      </c>
      <c r="M90" s="56">
        <v>74.49428571</v>
      </c>
      <c r="N90" s="2">
        <v>90</v>
      </c>
      <c r="O90" s="2">
        <v>6</v>
      </c>
      <c r="P90" s="2">
        <v>0</v>
      </c>
      <c r="Q90" s="2">
        <v>0</v>
      </c>
      <c r="R90" s="56">
        <v>69</v>
      </c>
      <c r="S90" s="2">
        <v>90.5</v>
      </c>
      <c r="T90" s="2">
        <v>0</v>
      </c>
      <c r="U90" s="2">
        <v>0</v>
      </c>
      <c r="V90" s="56">
        <v>72.400000000000006</v>
      </c>
      <c r="W90" s="56">
        <v>74.687142859999994</v>
      </c>
    </row>
    <row r="91" spans="1:23" ht="26" customHeight="1">
      <c r="A91" s="2">
        <v>2230202114</v>
      </c>
      <c r="B91" s="1" t="s">
        <v>103</v>
      </c>
      <c r="C91" s="56" t="s">
        <v>77</v>
      </c>
      <c r="D91" s="56" t="s">
        <v>78</v>
      </c>
      <c r="E91" s="56">
        <v>100</v>
      </c>
      <c r="F91" s="56">
        <v>0</v>
      </c>
      <c r="G91" s="56">
        <v>4</v>
      </c>
      <c r="H91" s="56">
        <v>0</v>
      </c>
      <c r="I91" s="56">
        <v>84</v>
      </c>
      <c r="J91" s="56">
        <v>84.338094999999996</v>
      </c>
      <c r="K91" s="56">
        <v>0</v>
      </c>
      <c r="L91" s="56">
        <v>0</v>
      </c>
      <c r="M91" s="56">
        <v>75.9042855</v>
      </c>
      <c r="N91" s="56">
        <v>90</v>
      </c>
      <c r="O91" s="56">
        <v>0</v>
      </c>
      <c r="P91" s="56">
        <v>0</v>
      </c>
      <c r="Q91" s="56">
        <v>0</v>
      </c>
      <c r="R91" s="56">
        <v>63</v>
      </c>
      <c r="S91" s="56">
        <v>90.5</v>
      </c>
      <c r="T91" s="56">
        <v>0</v>
      </c>
      <c r="U91" s="56">
        <v>0</v>
      </c>
      <c r="V91" s="56">
        <v>72.400000000000006</v>
      </c>
      <c r="W91" s="56">
        <v>74.592142749999994</v>
      </c>
    </row>
    <row r="92" spans="1:23" ht="26" customHeight="1">
      <c r="A92" s="2">
        <v>2230202104</v>
      </c>
      <c r="B92" s="1" t="s">
        <v>104</v>
      </c>
      <c r="C92" s="56" t="s">
        <v>77</v>
      </c>
      <c r="D92" s="56" t="s">
        <v>78</v>
      </c>
      <c r="E92" s="56">
        <v>100</v>
      </c>
      <c r="F92" s="56">
        <v>0</v>
      </c>
      <c r="G92" s="56">
        <v>2</v>
      </c>
      <c r="H92" s="56">
        <v>0</v>
      </c>
      <c r="I92" s="56">
        <v>82</v>
      </c>
      <c r="J92" s="56">
        <v>84.747619049999997</v>
      </c>
      <c r="K92" s="56">
        <v>0</v>
      </c>
      <c r="L92" s="56">
        <v>0</v>
      </c>
      <c r="M92" s="56">
        <v>76.272857139999999</v>
      </c>
      <c r="N92" s="56">
        <v>90</v>
      </c>
      <c r="O92" s="56">
        <v>0</v>
      </c>
      <c r="P92" s="56">
        <v>0</v>
      </c>
      <c r="Q92" s="56">
        <v>0</v>
      </c>
      <c r="R92" s="56">
        <v>63</v>
      </c>
      <c r="S92" s="56">
        <v>90</v>
      </c>
      <c r="T92" s="56">
        <v>2</v>
      </c>
      <c r="U92" s="56">
        <v>0</v>
      </c>
      <c r="V92" s="56">
        <v>74</v>
      </c>
      <c r="W92" s="56">
        <v>74.536428569999998</v>
      </c>
    </row>
    <row r="93" spans="1:23" ht="26" customHeight="1">
      <c r="A93" s="2">
        <v>2230202099</v>
      </c>
      <c r="B93" s="1" t="s">
        <v>105</v>
      </c>
      <c r="C93" s="56" t="s">
        <v>77</v>
      </c>
      <c r="D93" s="56" t="s">
        <v>78</v>
      </c>
      <c r="E93" s="56">
        <v>100</v>
      </c>
      <c r="F93" s="2">
        <v>0</v>
      </c>
      <c r="G93" s="2">
        <v>4</v>
      </c>
      <c r="H93" s="2">
        <v>0</v>
      </c>
      <c r="I93" s="56">
        <v>84</v>
      </c>
      <c r="J93" s="2">
        <v>83.885714289999996</v>
      </c>
      <c r="K93" s="2">
        <v>0</v>
      </c>
      <c r="L93" s="2">
        <v>0</v>
      </c>
      <c r="M93" s="56">
        <v>75.497142859999997</v>
      </c>
      <c r="N93" s="2">
        <v>90.5</v>
      </c>
      <c r="O93" s="2">
        <v>0</v>
      </c>
      <c r="P93" s="2">
        <v>0</v>
      </c>
      <c r="Q93" s="2">
        <v>0</v>
      </c>
      <c r="R93" s="56">
        <v>63.35</v>
      </c>
      <c r="S93" s="2">
        <v>91</v>
      </c>
      <c r="T93" s="2">
        <v>0</v>
      </c>
      <c r="U93" s="2">
        <v>0</v>
      </c>
      <c r="V93" s="56">
        <v>72.8</v>
      </c>
      <c r="W93" s="56">
        <v>74.498571429999998</v>
      </c>
    </row>
    <row r="94" spans="1:23" ht="26" customHeight="1">
      <c r="A94" s="2">
        <v>2230202126</v>
      </c>
      <c r="B94" s="1" t="s">
        <v>106</v>
      </c>
      <c r="C94" s="56" t="s">
        <v>77</v>
      </c>
      <c r="D94" s="56" t="s">
        <v>78</v>
      </c>
      <c r="E94" s="56">
        <v>100</v>
      </c>
      <c r="F94" s="2">
        <v>0</v>
      </c>
      <c r="G94" s="2">
        <v>4</v>
      </c>
      <c r="H94" s="2">
        <v>0</v>
      </c>
      <c r="I94" s="56">
        <v>84</v>
      </c>
      <c r="J94" s="2">
        <v>83.94761905</v>
      </c>
      <c r="K94" s="2">
        <v>0</v>
      </c>
      <c r="L94" s="2">
        <v>0</v>
      </c>
      <c r="M94" s="56">
        <v>75.552857149999994</v>
      </c>
      <c r="N94" s="2">
        <v>90</v>
      </c>
      <c r="O94" s="2">
        <v>0</v>
      </c>
      <c r="P94" s="2">
        <v>0</v>
      </c>
      <c r="Q94" s="2">
        <v>0</v>
      </c>
      <c r="R94" s="56">
        <v>63</v>
      </c>
      <c r="S94" s="2">
        <v>90</v>
      </c>
      <c r="T94" s="2">
        <v>1</v>
      </c>
      <c r="U94" s="2">
        <v>0</v>
      </c>
      <c r="V94" s="56">
        <v>73</v>
      </c>
      <c r="W94" s="56">
        <v>74.476428569999996</v>
      </c>
    </row>
    <row r="95" spans="1:23" ht="26" customHeight="1">
      <c r="A95" s="2">
        <v>2230202130</v>
      </c>
      <c r="B95" s="1" t="s">
        <v>107</v>
      </c>
      <c r="C95" s="56" t="s">
        <v>77</v>
      </c>
      <c r="D95" s="56" t="s">
        <v>78</v>
      </c>
      <c r="E95" s="56">
        <v>100</v>
      </c>
      <c r="F95" s="2">
        <v>0</v>
      </c>
      <c r="G95" s="2">
        <v>4</v>
      </c>
      <c r="H95" s="2">
        <v>0</v>
      </c>
      <c r="I95" s="56">
        <v>84</v>
      </c>
      <c r="J95" s="2">
        <v>83.885714289999996</v>
      </c>
      <c r="K95" s="2">
        <v>0</v>
      </c>
      <c r="L95" s="2">
        <v>0</v>
      </c>
      <c r="M95" s="56">
        <v>75.497142859999997</v>
      </c>
      <c r="N95" s="2">
        <v>90</v>
      </c>
      <c r="O95" s="2">
        <v>0</v>
      </c>
      <c r="P95" s="2">
        <v>0</v>
      </c>
      <c r="Q95" s="2">
        <v>0</v>
      </c>
      <c r="R95" s="56">
        <v>63</v>
      </c>
      <c r="S95" s="2">
        <v>90</v>
      </c>
      <c r="T95" s="2">
        <v>0</v>
      </c>
      <c r="U95" s="2">
        <v>0</v>
      </c>
      <c r="V95" s="56">
        <v>72</v>
      </c>
      <c r="W95" s="56">
        <v>74.348571430000007</v>
      </c>
    </row>
    <row r="96" spans="1:23" ht="26" customHeight="1">
      <c r="A96" s="2">
        <v>2230202097</v>
      </c>
      <c r="B96" s="1" t="s">
        <v>108</v>
      </c>
      <c r="C96" s="56" t="s">
        <v>77</v>
      </c>
      <c r="D96" s="56" t="s">
        <v>78</v>
      </c>
      <c r="E96" s="56">
        <v>100</v>
      </c>
      <c r="F96" s="2">
        <v>2</v>
      </c>
      <c r="G96" s="2">
        <v>0</v>
      </c>
      <c r="H96" s="2">
        <v>0</v>
      </c>
      <c r="I96" s="56">
        <v>82</v>
      </c>
      <c r="J96" s="2">
        <v>83.8952381</v>
      </c>
      <c r="K96" s="2">
        <v>0</v>
      </c>
      <c r="L96" s="2">
        <v>0</v>
      </c>
      <c r="M96" s="56">
        <v>75.50571429</v>
      </c>
      <c r="N96" s="2">
        <v>90.5</v>
      </c>
      <c r="O96" s="2">
        <v>0</v>
      </c>
      <c r="P96" s="2">
        <v>0</v>
      </c>
      <c r="Q96" s="2">
        <v>0</v>
      </c>
      <c r="R96" s="56">
        <v>63.35</v>
      </c>
      <c r="S96" s="2">
        <v>91.5</v>
      </c>
      <c r="T96" s="2">
        <v>1</v>
      </c>
      <c r="U96" s="2">
        <v>0</v>
      </c>
      <c r="V96" s="56">
        <v>74.2</v>
      </c>
      <c r="W96" s="56">
        <v>74.242857150000006</v>
      </c>
    </row>
    <row r="97" spans="1:23" ht="26" customHeight="1">
      <c r="A97" s="2">
        <v>2230202119</v>
      </c>
      <c r="B97" s="1" t="s">
        <v>109</v>
      </c>
      <c r="C97" s="56" t="s">
        <v>77</v>
      </c>
      <c r="D97" s="56" t="s">
        <v>78</v>
      </c>
      <c r="E97" s="56">
        <v>100</v>
      </c>
      <c r="F97" s="2">
        <v>0</v>
      </c>
      <c r="G97" s="2">
        <v>1</v>
      </c>
      <c r="H97" s="2">
        <v>0</v>
      </c>
      <c r="I97" s="56">
        <v>81</v>
      </c>
      <c r="J97" s="2">
        <v>84.314285709999993</v>
      </c>
      <c r="K97" s="2">
        <v>0</v>
      </c>
      <c r="L97" s="2">
        <v>0</v>
      </c>
      <c r="M97" s="56">
        <v>75.882857139999999</v>
      </c>
      <c r="N97" s="2">
        <v>90</v>
      </c>
      <c r="O97" s="2">
        <v>0</v>
      </c>
      <c r="P97" s="2">
        <v>0</v>
      </c>
      <c r="Q97" s="2">
        <v>0</v>
      </c>
      <c r="R97" s="56">
        <v>63</v>
      </c>
      <c r="S97" s="2">
        <v>90.5</v>
      </c>
      <c r="T97" s="2">
        <v>0</v>
      </c>
      <c r="U97" s="2">
        <v>0</v>
      </c>
      <c r="V97" s="56">
        <v>72.400000000000006</v>
      </c>
      <c r="W97" s="56">
        <v>73.981428570000006</v>
      </c>
    </row>
    <row r="98" spans="1:23" ht="26" customHeight="1">
      <c r="A98" s="2">
        <v>2230202116</v>
      </c>
      <c r="B98" s="1" t="s">
        <v>110</v>
      </c>
      <c r="C98" s="56" t="s">
        <v>77</v>
      </c>
      <c r="D98" s="56" t="s">
        <v>78</v>
      </c>
      <c r="E98" s="56">
        <v>100</v>
      </c>
      <c r="F98" s="56">
        <v>0</v>
      </c>
      <c r="G98" s="56">
        <v>0</v>
      </c>
      <c r="H98" s="56">
        <v>0</v>
      </c>
      <c r="I98" s="56">
        <v>80</v>
      </c>
      <c r="J98" s="56">
        <v>84.757142999999999</v>
      </c>
      <c r="K98" s="56">
        <v>0</v>
      </c>
      <c r="L98" s="56">
        <v>0</v>
      </c>
      <c r="M98" s="56">
        <v>76.281428700000006</v>
      </c>
      <c r="N98" s="56">
        <v>90</v>
      </c>
      <c r="O98" s="56">
        <v>0</v>
      </c>
      <c r="P98" s="56">
        <v>0</v>
      </c>
      <c r="Q98" s="56">
        <v>0</v>
      </c>
      <c r="R98" s="56">
        <v>63</v>
      </c>
      <c r="S98" s="56">
        <v>90.5</v>
      </c>
      <c r="T98" s="56">
        <v>0</v>
      </c>
      <c r="U98" s="56">
        <v>0</v>
      </c>
      <c r="V98" s="56">
        <v>72.400000000000006</v>
      </c>
      <c r="W98" s="56">
        <v>73.98071435</v>
      </c>
    </row>
    <row r="99" spans="1:23" ht="26" customHeight="1">
      <c r="A99" s="2">
        <v>2230202094</v>
      </c>
      <c r="B99" s="1" t="s">
        <v>111</v>
      </c>
      <c r="C99" s="56" t="s">
        <v>77</v>
      </c>
      <c r="D99" s="56" t="s">
        <v>78</v>
      </c>
      <c r="E99" s="56">
        <v>100</v>
      </c>
      <c r="F99" s="2">
        <v>0</v>
      </c>
      <c r="G99" s="2">
        <v>1</v>
      </c>
      <c r="H99" s="2">
        <v>0</v>
      </c>
      <c r="I99" s="56">
        <v>81</v>
      </c>
      <c r="J99" s="2">
        <v>83.71</v>
      </c>
      <c r="K99" s="2">
        <v>0</v>
      </c>
      <c r="L99" s="2">
        <v>0</v>
      </c>
      <c r="M99" s="56">
        <v>75.338999999999999</v>
      </c>
      <c r="N99" s="2">
        <v>90</v>
      </c>
      <c r="O99" s="2">
        <v>0</v>
      </c>
      <c r="P99" s="2">
        <v>0</v>
      </c>
      <c r="Q99" s="2">
        <v>0</v>
      </c>
      <c r="R99" s="56">
        <v>63</v>
      </c>
      <c r="S99" s="2">
        <v>90</v>
      </c>
      <c r="T99" s="2">
        <v>3</v>
      </c>
      <c r="U99" s="2">
        <v>0</v>
      </c>
      <c r="V99" s="56">
        <v>75</v>
      </c>
      <c r="W99" s="56">
        <v>73.969499999999996</v>
      </c>
    </row>
    <row r="100" spans="1:23" ht="26" customHeight="1">
      <c r="A100" s="2">
        <v>2230202108</v>
      </c>
      <c r="B100" s="1" t="s">
        <v>112</v>
      </c>
      <c r="C100" s="56" t="s">
        <v>77</v>
      </c>
      <c r="D100" s="56" t="s">
        <v>78</v>
      </c>
      <c r="E100" s="56">
        <v>100</v>
      </c>
      <c r="F100" s="56">
        <v>0</v>
      </c>
      <c r="G100" s="56">
        <v>0</v>
      </c>
      <c r="H100" s="56">
        <v>0</v>
      </c>
      <c r="I100" s="56">
        <v>80</v>
      </c>
      <c r="J100" s="56">
        <v>83.761904759999993</v>
      </c>
      <c r="K100" s="56">
        <v>0</v>
      </c>
      <c r="L100" s="56">
        <v>0</v>
      </c>
      <c r="M100" s="56">
        <v>75.385714289999996</v>
      </c>
      <c r="N100" s="56">
        <v>90</v>
      </c>
      <c r="O100" s="56">
        <v>0</v>
      </c>
      <c r="P100" s="56">
        <v>0</v>
      </c>
      <c r="Q100" s="56">
        <v>0</v>
      </c>
      <c r="R100" s="56">
        <v>63</v>
      </c>
      <c r="S100" s="56">
        <v>90</v>
      </c>
      <c r="T100" s="56">
        <v>2.5</v>
      </c>
      <c r="U100" s="56">
        <v>0</v>
      </c>
      <c r="V100" s="56">
        <v>74.5</v>
      </c>
      <c r="W100" s="56">
        <v>73.742857139999998</v>
      </c>
    </row>
    <row r="101" spans="1:23" ht="26" customHeight="1">
      <c r="A101" s="2">
        <v>2230202118</v>
      </c>
      <c r="B101" s="1" t="s">
        <v>113</v>
      </c>
      <c r="C101" s="56" t="s">
        <v>77</v>
      </c>
      <c r="D101" s="56" t="s">
        <v>78</v>
      </c>
      <c r="E101" s="56">
        <v>100</v>
      </c>
      <c r="F101" s="2">
        <v>0</v>
      </c>
      <c r="G101" s="2">
        <v>0</v>
      </c>
      <c r="H101" s="2">
        <v>0</v>
      </c>
      <c r="I101" s="56">
        <v>80</v>
      </c>
      <c r="J101" s="2">
        <v>83.938095239999996</v>
      </c>
      <c r="K101" s="2">
        <v>0</v>
      </c>
      <c r="L101" s="2">
        <v>0</v>
      </c>
      <c r="M101" s="56">
        <v>75.544285720000005</v>
      </c>
      <c r="N101" s="2">
        <v>90</v>
      </c>
      <c r="O101" s="2">
        <v>0</v>
      </c>
      <c r="P101" s="2">
        <v>0</v>
      </c>
      <c r="Q101" s="2">
        <v>0</v>
      </c>
      <c r="R101" s="56">
        <v>63</v>
      </c>
      <c r="S101" s="2">
        <v>91.5</v>
      </c>
      <c r="T101" s="2">
        <v>0</v>
      </c>
      <c r="U101" s="2">
        <v>0</v>
      </c>
      <c r="V101" s="56">
        <v>73.2</v>
      </c>
      <c r="W101" s="56">
        <v>73.692142860000004</v>
      </c>
    </row>
    <row r="102" spans="1:23" ht="26" customHeight="1">
      <c r="A102" s="2">
        <v>2230202111</v>
      </c>
      <c r="B102" s="1" t="s">
        <v>114</v>
      </c>
      <c r="C102" s="56" t="s">
        <v>77</v>
      </c>
      <c r="D102" s="56" t="s">
        <v>78</v>
      </c>
      <c r="E102" s="56">
        <v>100</v>
      </c>
      <c r="F102" s="56">
        <v>0</v>
      </c>
      <c r="G102" s="56">
        <v>0</v>
      </c>
      <c r="H102" s="56">
        <v>0</v>
      </c>
      <c r="I102" s="56">
        <v>80</v>
      </c>
      <c r="J102" s="56">
        <v>83.947619000000003</v>
      </c>
      <c r="K102" s="56">
        <v>0</v>
      </c>
      <c r="L102" s="56">
        <v>0</v>
      </c>
      <c r="M102" s="56">
        <v>75.552857099999997</v>
      </c>
      <c r="N102" s="56">
        <v>90</v>
      </c>
      <c r="O102" s="56">
        <v>0</v>
      </c>
      <c r="P102" s="56">
        <v>0</v>
      </c>
      <c r="Q102" s="56">
        <v>0</v>
      </c>
      <c r="R102" s="56">
        <v>63</v>
      </c>
      <c r="S102" s="56">
        <v>90.5</v>
      </c>
      <c r="T102" s="56">
        <v>0</v>
      </c>
      <c r="U102" s="56">
        <v>0</v>
      </c>
      <c r="V102" s="56">
        <v>72.400000000000006</v>
      </c>
      <c r="W102" s="56">
        <v>73.616428549999995</v>
      </c>
    </row>
    <row r="103" spans="1:23" ht="26" customHeight="1">
      <c r="A103" s="2">
        <v>2230202088</v>
      </c>
      <c r="B103" s="1" t="s">
        <v>115</v>
      </c>
      <c r="C103" s="56" t="s">
        <v>77</v>
      </c>
      <c r="D103" s="56" t="s">
        <v>78</v>
      </c>
      <c r="E103" s="56">
        <v>100</v>
      </c>
      <c r="F103" s="2">
        <v>2</v>
      </c>
      <c r="G103" s="2">
        <v>0</v>
      </c>
      <c r="H103" s="56">
        <v>0</v>
      </c>
      <c r="I103" s="56">
        <v>82</v>
      </c>
      <c r="J103" s="2">
        <v>82.933333329999996</v>
      </c>
      <c r="K103" s="56">
        <v>0</v>
      </c>
      <c r="L103" s="56">
        <v>0</v>
      </c>
      <c r="M103" s="56">
        <v>74.64</v>
      </c>
      <c r="N103" s="2">
        <v>90</v>
      </c>
      <c r="O103" s="2">
        <v>0</v>
      </c>
      <c r="P103" s="56">
        <v>0</v>
      </c>
      <c r="Q103" s="56">
        <v>0</v>
      </c>
      <c r="R103" s="56">
        <v>63</v>
      </c>
      <c r="S103" s="2">
        <v>90.5</v>
      </c>
      <c r="T103" s="2">
        <v>0</v>
      </c>
      <c r="U103" s="56">
        <v>0</v>
      </c>
      <c r="V103" s="56">
        <v>72.400000000000006</v>
      </c>
      <c r="W103" s="56">
        <v>73.56</v>
      </c>
    </row>
    <row r="104" spans="1:23" ht="26" customHeight="1">
      <c r="A104" s="2">
        <v>2230202113</v>
      </c>
      <c r="B104" s="1" t="s">
        <v>116</v>
      </c>
      <c r="C104" s="56" t="s">
        <v>77</v>
      </c>
      <c r="D104" s="56" t="s">
        <v>78</v>
      </c>
      <c r="E104" s="56">
        <v>100</v>
      </c>
      <c r="F104" s="56">
        <v>0</v>
      </c>
      <c r="G104" s="56">
        <v>0</v>
      </c>
      <c r="H104" s="56">
        <v>0</v>
      </c>
      <c r="I104" s="56">
        <v>80</v>
      </c>
      <c r="J104" s="56">
        <v>83.614286000000007</v>
      </c>
      <c r="K104" s="56">
        <v>0</v>
      </c>
      <c r="L104" s="56">
        <v>0</v>
      </c>
      <c r="M104" s="56">
        <v>75.252857399999996</v>
      </c>
      <c r="N104" s="56">
        <v>90</v>
      </c>
      <c r="O104" s="56">
        <v>0</v>
      </c>
      <c r="P104" s="56">
        <v>0</v>
      </c>
      <c r="Q104" s="56">
        <v>0</v>
      </c>
      <c r="R104" s="56">
        <v>63</v>
      </c>
      <c r="S104" s="56">
        <v>90</v>
      </c>
      <c r="T104" s="56">
        <v>0</v>
      </c>
      <c r="U104" s="56">
        <v>0</v>
      </c>
      <c r="V104" s="56">
        <v>72</v>
      </c>
      <c r="W104" s="56">
        <v>73.426428700000002</v>
      </c>
    </row>
    <row r="105" spans="1:23" ht="26" customHeight="1">
      <c r="A105" s="2">
        <v>2230202122</v>
      </c>
      <c r="B105" s="1" t="s">
        <v>117</v>
      </c>
      <c r="C105" s="56" t="s">
        <v>77</v>
      </c>
      <c r="D105" s="56" t="s">
        <v>78</v>
      </c>
      <c r="E105" s="56">
        <v>100</v>
      </c>
      <c r="F105" s="2">
        <v>0</v>
      </c>
      <c r="G105" s="2">
        <v>0</v>
      </c>
      <c r="H105" s="2">
        <v>0</v>
      </c>
      <c r="I105" s="56">
        <v>80</v>
      </c>
      <c r="J105" s="2">
        <v>83.280952380000002</v>
      </c>
      <c r="K105" s="2">
        <v>0</v>
      </c>
      <c r="L105" s="2">
        <v>0</v>
      </c>
      <c r="M105" s="56">
        <v>74.952857140000006</v>
      </c>
      <c r="N105" s="2">
        <v>90</v>
      </c>
      <c r="O105" s="2">
        <v>0</v>
      </c>
      <c r="P105" s="2">
        <v>0.5</v>
      </c>
      <c r="Q105" s="2">
        <v>0</v>
      </c>
      <c r="R105" s="56">
        <v>63.5</v>
      </c>
      <c r="S105" s="2">
        <v>90</v>
      </c>
      <c r="T105" s="2">
        <v>0</v>
      </c>
      <c r="U105" s="2">
        <v>0</v>
      </c>
      <c r="V105" s="56">
        <v>72</v>
      </c>
      <c r="W105" s="56">
        <v>73.376428570000002</v>
      </c>
    </row>
    <row r="106" spans="1:23" ht="26" customHeight="1">
      <c r="A106" s="2">
        <v>2230202127</v>
      </c>
      <c r="B106" s="1" t="s">
        <v>118</v>
      </c>
      <c r="C106" s="56" t="s">
        <v>77</v>
      </c>
      <c r="D106" s="56" t="s">
        <v>78</v>
      </c>
      <c r="E106" s="56">
        <v>100</v>
      </c>
      <c r="F106" s="2">
        <v>1</v>
      </c>
      <c r="G106" s="2">
        <v>4</v>
      </c>
      <c r="H106" s="2">
        <v>0</v>
      </c>
      <c r="I106" s="56">
        <v>85</v>
      </c>
      <c r="J106" s="2">
        <v>80.933333329999996</v>
      </c>
      <c r="K106" s="2">
        <v>0</v>
      </c>
      <c r="L106" s="2">
        <v>0</v>
      </c>
      <c r="M106" s="56">
        <v>72.84</v>
      </c>
      <c r="N106" s="2">
        <v>90</v>
      </c>
      <c r="O106" s="2">
        <v>0</v>
      </c>
      <c r="P106" s="2">
        <v>0</v>
      </c>
      <c r="Q106" s="2">
        <v>0</v>
      </c>
      <c r="R106" s="56">
        <v>63</v>
      </c>
      <c r="S106" s="2">
        <v>91</v>
      </c>
      <c r="T106" s="2">
        <v>0</v>
      </c>
      <c r="U106" s="2">
        <v>0</v>
      </c>
      <c r="V106" s="56">
        <v>72.8</v>
      </c>
      <c r="W106" s="56">
        <v>73.3</v>
      </c>
    </row>
    <row r="107" spans="1:23" ht="26" customHeight="1">
      <c r="A107" s="2">
        <v>2230202112</v>
      </c>
      <c r="B107" s="1" t="s">
        <v>119</v>
      </c>
      <c r="C107" s="56" t="s">
        <v>77</v>
      </c>
      <c r="D107" s="56" t="s">
        <v>78</v>
      </c>
      <c r="E107" s="56">
        <v>100</v>
      </c>
      <c r="F107" s="56">
        <v>0</v>
      </c>
      <c r="G107" s="56">
        <v>0</v>
      </c>
      <c r="H107" s="56">
        <v>0</v>
      </c>
      <c r="I107" s="56">
        <v>80</v>
      </c>
      <c r="J107" s="56">
        <v>83.214286000000001</v>
      </c>
      <c r="K107" s="56">
        <v>0</v>
      </c>
      <c r="L107" s="56">
        <v>0</v>
      </c>
      <c r="M107" s="56">
        <v>74.892857399999997</v>
      </c>
      <c r="N107" s="56">
        <v>90</v>
      </c>
      <c r="O107" s="56">
        <v>0</v>
      </c>
      <c r="P107" s="56">
        <v>0</v>
      </c>
      <c r="Q107" s="56">
        <v>0</v>
      </c>
      <c r="R107" s="56">
        <v>63</v>
      </c>
      <c r="S107" s="56">
        <v>90.5</v>
      </c>
      <c r="T107" s="56">
        <v>0</v>
      </c>
      <c r="U107" s="56">
        <v>0</v>
      </c>
      <c r="V107" s="56">
        <v>72.400000000000006</v>
      </c>
      <c r="W107" s="56">
        <v>73.286428700000002</v>
      </c>
    </row>
    <row r="108" spans="1:23" ht="26" customHeight="1">
      <c r="A108" s="2">
        <v>2230202078</v>
      </c>
      <c r="B108" s="1" t="s">
        <v>120</v>
      </c>
      <c r="C108" s="56" t="s">
        <v>77</v>
      </c>
      <c r="D108" s="56" t="s">
        <v>78</v>
      </c>
      <c r="E108" s="56">
        <v>100</v>
      </c>
      <c r="F108" s="56">
        <v>0</v>
      </c>
      <c r="G108" s="56">
        <v>0</v>
      </c>
      <c r="H108" s="56">
        <v>0</v>
      </c>
      <c r="I108" s="56">
        <v>80</v>
      </c>
      <c r="J108" s="2">
        <v>81.014285709999996</v>
      </c>
      <c r="K108" s="56">
        <v>0</v>
      </c>
      <c r="L108" s="56">
        <v>0</v>
      </c>
      <c r="M108" s="56">
        <v>72.91285714</v>
      </c>
      <c r="N108" s="56">
        <v>90</v>
      </c>
      <c r="O108" s="56">
        <v>0</v>
      </c>
      <c r="P108" s="56">
        <v>4</v>
      </c>
      <c r="Q108" s="56">
        <v>0</v>
      </c>
      <c r="R108" s="56">
        <v>67</v>
      </c>
      <c r="S108" s="56">
        <v>90</v>
      </c>
      <c r="T108" s="56">
        <v>0</v>
      </c>
      <c r="U108" s="56">
        <v>0</v>
      </c>
      <c r="V108" s="56">
        <v>72</v>
      </c>
      <c r="W108" s="56">
        <v>73.056428569999994</v>
      </c>
    </row>
    <row r="109" spans="1:23" ht="26" customHeight="1">
      <c r="A109" s="2">
        <v>2230202123</v>
      </c>
      <c r="B109" s="1" t="s">
        <v>121</v>
      </c>
      <c r="C109" s="56" t="s">
        <v>77</v>
      </c>
      <c r="D109" s="56" t="s">
        <v>78</v>
      </c>
      <c r="E109" s="56">
        <v>100</v>
      </c>
      <c r="F109" s="2">
        <v>0</v>
      </c>
      <c r="G109" s="2">
        <v>1</v>
      </c>
      <c r="H109" s="2">
        <v>0</v>
      </c>
      <c r="I109" s="56">
        <v>81</v>
      </c>
      <c r="J109" s="2">
        <v>81.652380949999994</v>
      </c>
      <c r="K109" s="2">
        <v>0</v>
      </c>
      <c r="L109" s="2">
        <v>0</v>
      </c>
      <c r="M109" s="56">
        <v>73.487142860000006</v>
      </c>
      <c r="N109" s="2">
        <v>90</v>
      </c>
      <c r="O109" s="2">
        <v>0</v>
      </c>
      <c r="P109" s="2">
        <v>0</v>
      </c>
      <c r="Q109" s="2">
        <v>0</v>
      </c>
      <c r="R109" s="56">
        <v>63</v>
      </c>
      <c r="S109" s="2">
        <v>90</v>
      </c>
      <c r="T109" s="2">
        <v>0</v>
      </c>
      <c r="U109" s="2">
        <v>0</v>
      </c>
      <c r="V109" s="56">
        <v>72</v>
      </c>
      <c r="W109" s="56">
        <v>72.743571430000003</v>
      </c>
    </row>
    <row r="110" spans="1:23" ht="26" customHeight="1">
      <c r="A110" s="2">
        <v>2230202080</v>
      </c>
      <c r="B110" s="1" t="s">
        <v>122</v>
      </c>
      <c r="C110" s="56" t="s">
        <v>77</v>
      </c>
      <c r="D110" s="56" t="s">
        <v>78</v>
      </c>
      <c r="E110" s="56">
        <v>100</v>
      </c>
      <c r="F110" s="56">
        <v>0</v>
      </c>
      <c r="G110" s="56">
        <v>0</v>
      </c>
      <c r="H110" s="56">
        <v>0</v>
      </c>
      <c r="I110" s="56">
        <v>80</v>
      </c>
      <c r="J110" s="2">
        <v>78.6047619</v>
      </c>
      <c r="K110" s="56">
        <v>0</v>
      </c>
      <c r="L110" s="56">
        <v>0</v>
      </c>
      <c r="M110" s="56">
        <v>70.74428571</v>
      </c>
      <c r="N110" s="56">
        <v>90.5</v>
      </c>
      <c r="O110" s="56">
        <v>0</v>
      </c>
      <c r="P110" s="56">
        <v>0</v>
      </c>
      <c r="Q110" s="56">
        <v>0</v>
      </c>
      <c r="R110" s="56">
        <v>63.35</v>
      </c>
      <c r="S110" s="56">
        <v>90.5</v>
      </c>
      <c r="T110" s="56">
        <v>0</v>
      </c>
      <c r="U110" s="56">
        <v>0</v>
      </c>
      <c r="V110" s="56">
        <v>72.400000000000006</v>
      </c>
      <c r="W110" s="56">
        <v>71.282142859999993</v>
      </c>
    </row>
    <row r="111" spans="1:23" ht="26" customHeight="1">
      <c r="A111" s="2">
        <v>2230202093</v>
      </c>
      <c r="B111" s="1" t="s">
        <v>123</v>
      </c>
      <c r="C111" s="56" t="s">
        <v>77</v>
      </c>
      <c r="D111" s="56" t="s">
        <v>78</v>
      </c>
      <c r="E111" s="56">
        <v>100</v>
      </c>
      <c r="F111" s="2">
        <v>0</v>
      </c>
      <c r="G111" s="2">
        <v>6</v>
      </c>
      <c r="H111" s="2">
        <v>0</v>
      </c>
      <c r="I111" s="56">
        <v>86</v>
      </c>
      <c r="J111" s="2">
        <v>85.38</v>
      </c>
      <c r="K111" s="2">
        <v>0</v>
      </c>
      <c r="L111" s="2">
        <v>0</v>
      </c>
      <c r="M111" s="56">
        <v>76.841999999999999</v>
      </c>
      <c r="N111" s="2">
        <v>90</v>
      </c>
      <c r="O111" s="2">
        <v>0</v>
      </c>
      <c r="P111" s="2">
        <v>4</v>
      </c>
      <c r="Q111" s="2">
        <v>0</v>
      </c>
      <c r="R111" s="56">
        <v>67</v>
      </c>
      <c r="S111" s="2">
        <v>90</v>
      </c>
      <c r="T111" s="2">
        <v>0</v>
      </c>
      <c r="U111" s="2">
        <v>0</v>
      </c>
      <c r="V111" s="56">
        <v>72</v>
      </c>
      <c r="W111" s="56">
        <v>76.221000000000004</v>
      </c>
    </row>
    <row r="112" spans="1:23" ht="26" customHeight="1">
      <c r="A112" s="2">
        <v>2230202075</v>
      </c>
      <c r="B112" s="1" t="s">
        <v>124</v>
      </c>
      <c r="C112" s="56" t="s">
        <v>77</v>
      </c>
      <c r="D112" s="56" t="s">
        <v>78</v>
      </c>
      <c r="E112" s="56">
        <v>100</v>
      </c>
      <c r="F112" s="56">
        <v>0</v>
      </c>
      <c r="G112" s="56">
        <v>0</v>
      </c>
      <c r="H112" s="56">
        <v>0</v>
      </c>
      <c r="I112" s="56">
        <v>80</v>
      </c>
      <c r="J112" s="2">
        <v>85.704761899999994</v>
      </c>
      <c r="K112" s="56">
        <v>0</v>
      </c>
      <c r="L112" s="56">
        <v>0</v>
      </c>
      <c r="M112" s="56">
        <v>77.13428571</v>
      </c>
      <c r="N112" s="56">
        <v>90</v>
      </c>
      <c r="O112" s="56">
        <v>0</v>
      </c>
      <c r="P112" s="56">
        <v>0</v>
      </c>
      <c r="Q112" s="56">
        <v>0</v>
      </c>
      <c r="R112" s="56">
        <v>63</v>
      </c>
      <c r="S112" s="56">
        <v>90</v>
      </c>
      <c r="T112" s="56">
        <v>0</v>
      </c>
      <c r="U112" s="56">
        <v>0</v>
      </c>
      <c r="V112" s="56">
        <v>72</v>
      </c>
      <c r="W112" s="56">
        <v>74.367142860000001</v>
      </c>
    </row>
    <row r="113" spans="1:23" ht="26" customHeight="1">
      <c r="A113" s="2">
        <v>2230202084</v>
      </c>
      <c r="B113" s="1" t="s">
        <v>125</v>
      </c>
      <c r="C113" s="56" t="s">
        <v>77</v>
      </c>
      <c r="D113" s="56" t="s">
        <v>78</v>
      </c>
      <c r="E113" s="56">
        <v>100</v>
      </c>
      <c r="F113" s="2">
        <v>0</v>
      </c>
      <c r="G113" s="2">
        <v>1</v>
      </c>
      <c r="H113" s="56">
        <v>0</v>
      </c>
      <c r="I113" s="56">
        <v>81</v>
      </c>
      <c r="J113" s="2">
        <v>81.204761899999994</v>
      </c>
      <c r="K113" s="56">
        <v>0</v>
      </c>
      <c r="L113" s="56">
        <v>0</v>
      </c>
      <c r="M113" s="56">
        <v>73.084285710000003</v>
      </c>
      <c r="N113" s="2">
        <v>90</v>
      </c>
      <c r="O113" s="56">
        <v>0</v>
      </c>
      <c r="P113" s="56">
        <v>0</v>
      </c>
      <c r="Q113" s="56">
        <v>0</v>
      </c>
      <c r="R113" s="56">
        <v>63</v>
      </c>
      <c r="S113" s="2">
        <v>91.5</v>
      </c>
      <c r="T113" s="2">
        <v>4.5</v>
      </c>
      <c r="U113" s="56">
        <v>0</v>
      </c>
      <c r="V113" s="56">
        <v>77.7</v>
      </c>
      <c r="W113" s="56">
        <v>73.112142860000006</v>
      </c>
    </row>
    <row r="114" spans="1:23" ht="26" customHeight="1">
      <c r="A114" s="2">
        <v>2230202107</v>
      </c>
      <c r="B114" s="1" t="s">
        <v>126</v>
      </c>
      <c r="C114" s="56" t="s">
        <v>77</v>
      </c>
      <c r="D114" s="56" t="s">
        <v>78</v>
      </c>
      <c r="E114" s="56">
        <v>100</v>
      </c>
      <c r="F114" s="56">
        <v>0</v>
      </c>
      <c r="G114" s="56">
        <v>2</v>
      </c>
      <c r="H114" s="56">
        <v>0</v>
      </c>
      <c r="I114" s="56">
        <v>82</v>
      </c>
      <c r="J114" s="56">
        <v>78.704761899999994</v>
      </c>
      <c r="K114" s="56">
        <v>0</v>
      </c>
      <c r="L114" s="56">
        <v>0</v>
      </c>
      <c r="M114" s="56">
        <v>70.834285710000003</v>
      </c>
      <c r="N114" s="56">
        <v>90</v>
      </c>
      <c r="O114" s="56">
        <v>0</v>
      </c>
      <c r="P114" s="56">
        <v>0</v>
      </c>
      <c r="Q114" s="56">
        <v>0</v>
      </c>
      <c r="R114" s="56">
        <v>63</v>
      </c>
      <c r="S114" s="56">
        <v>90</v>
      </c>
      <c r="T114" s="56">
        <v>0</v>
      </c>
      <c r="U114" s="56">
        <v>0</v>
      </c>
      <c r="V114" s="56">
        <v>72</v>
      </c>
      <c r="W114" s="56">
        <v>71.617142860000001</v>
      </c>
    </row>
    <row r="115" spans="1:23" ht="26" customHeight="1">
      <c r="A115" s="2">
        <v>2230202105</v>
      </c>
      <c r="B115" s="1" t="s">
        <v>127</v>
      </c>
      <c r="C115" s="56" t="s">
        <v>77</v>
      </c>
      <c r="D115" s="56" t="s">
        <v>78</v>
      </c>
      <c r="E115" s="88" t="s">
        <v>344</v>
      </c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</row>
    <row r="116" spans="1:23" ht="26" customHeight="1">
      <c r="A116" s="2">
        <v>2230202106</v>
      </c>
      <c r="B116" s="1" t="s">
        <v>128</v>
      </c>
      <c r="C116" s="56" t="s">
        <v>77</v>
      </c>
      <c r="D116" s="56" t="s">
        <v>78</v>
      </c>
      <c r="E116" s="88" t="s">
        <v>344</v>
      </c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</row>
    <row r="117" spans="1:23" ht="26" customHeight="1">
      <c r="A117" s="2">
        <v>2230202109</v>
      </c>
      <c r="B117" s="1" t="s">
        <v>129</v>
      </c>
      <c r="C117" s="56" t="s">
        <v>77</v>
      </c>
      <c r="D117" s="56" t="s">
        <v>78</v>
      </c>
      <c r="E117" s="88" t="s">
        <v>344</v>
      </c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</row>
    <row r="118" spans="1:23" ht="26" customHeight="1">
      <c r="A118" s="2">
        <v>2230202117</v>
      </c>
      <c r="B118" s="1" t="s">
        <v>130</v>
      </c>
      <c r="C118" s="56" t="s">
        <v>77</v>
      </c>
      <c r="D118" s="56" t="s">
        <v>78</v>
      </c>
      <c r="E118" s="88" t="s">
        <v>344</v>
      </c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</row>
    <row r="119" spans="1:23" ht="26" customHeight="1">
      <c r="A119" s="2">
        <v>2230202121</v>
      </c>
      <c r="B119" s="1" t="s">
        <v>131</v>
      </c>
      <c r="C119" s="56" t="s">
        <v>77</v>
      </c>
      <c r="D119" s="56" t="s">
        <v>78</v>
      </c>
      <c r="E119" s="88" t="s">
        <v>344</v>
      </c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</row>
    <row r="120" spans="1:23" ht="26" customHeight="1">
      <c r="A120" s="2">
        <v>2230202083</v>
      </c>
      <c r="B120" s="1" t="s">
        <v>132</v>
      </c>
      <c r="C120" s="56" t="s">
        <v>77</v>
      </c>
      <c r="D120" s="56" t="s">
        <v>78</v>
      </c>
      <c r="E120" s="88" t="s">
        <v>344</v>
      </c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</row>
    <row r="121" spans="1:23" ht="26" customHeight="1">
      <c r="A121" s="2">
        <v>2230202086</v>
      </c>
      <c r="B121" s="1" t="s">
        <v>133</v>
      </c>
      <c r="C121" s="56" t="s">
        <v>77</v>
      </c>
      <c r="D121" s="56" t="s">
        <v>78</v>
      </c>
      <c r="E121" s="88" t="s">
        <v>344</v>
      </c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</row>
    <row r="125" spans="1:23" ht="45" customHeight="1">
      <c r="A125" s="77" t="s">
        <v>134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</row>
    <row r="126" spans="1:23">
      <c r="A126" s="70" t="s">
        <v>0</v>
      </c>
      <c r="B126" s="70" t="s">
        <v>1</v>
      </c>
      <c r="C126" s="70" t="s">
        <v>2</v>
      </c>
      <c r="D126" s="70" t="s">
        <v>3</v>
      </c>
      <c r="E126" s="70" t="s">
        <v>4</v>
      </c>
      <c r="F126" s="70"/>
      <c r="G126" s="70"/>
      <c r="H126" s="70"/>
      <c r="I126" s="70"/>
      <c r="J126" s="70" t="s">
        <v>5</v>
      </c>
      <c r="K126" s="70"/>
      <c r="L126" s="70"/>
      <c r="M126" s="70"/>
      <c r="N126" s="70" t="s">
        <v>6</v>
      </c>
      <c r="O126" s="70"/>
      <c r="P126" s="70"/>
      <c r="Q126" s="70"/>
      <c r="R126" s="70"/>
      <c r="S126" s="70" t="s">
        <v>7</v>
      </c>
      <c r="T126" s="70"/>
      <c r="U126" s="70"/>
      <c r="V126" s="70"/>
      <c r="W126" s="70" t="s">
        <v>8</v>
      </c>
    </row>
    <row r="127" spans="1:23">
      <c r="A127" s="70"/>
      <c r="B127" s="70"/>
      <c r="C127" s="70"/>
      <c r="D127" s="70"/>
      <c r="E127" s="70" t="s">
        <v>9</v>
      </c>
      <c r="F127" s="70" t="s">
        <v>10</v>
      </c>
      <c r="G127" s="70"/>
      <c r="H127" s="70" t="s">
        <v>11</v>
      </c>
      <c r="I127" s="70" t="s">
        <v>12</v>
      </c>
      <c r="J127" s="70" t="s">
        <v>9</v>
      </c>
      <c r="K127" s="70" t="s">
        <v>10</v>
      </c>
      <c r="L127" s="70"/>
      <c r="M127" s="70" t="s">
        <v>12</v>
      </c>
      <c r="N127" s="70" t="s">
        <v>9</v>
      </c>
      <c r="O127" s="70" t="s">
        <v>10</v>
      </c>
      <c r="P127" s="70"/>
      <c r="Q127" s="70" t="s">
        <v>11</v>
      </c>
      <c r="R127" s="70" t="s">
        <v>12</v>
      </c>
      <c r="S127" s="70" t="s">
        <v>9</v>
      </c>
      <c r="T127" s="70" t="s">
        <v>10</v>
      </c>
      <c r="U127" s="70" t="s">
        <v>11</v>
      </c>
      <c r="V127" s="70" t="s">
        <v>12</v>
      </c>
      <c r="W127" s="70"/>
    </row>
    <row r="128" spans="1:23" ht="15">
      <c r="A128" s="71"/>
      <c r="B128" s="71"/>
      <c r="C128" s="71"/>
      <c r="D128" s="71"/>
      <c r="E128" s="71"/>
      <c r="F128" s="26" t="s">
        <v>13</v>
      </c>
      <c r="G128" s="26" t="s">
        <v>14</v>
      </c>
      <c r="H128" s="71"/>
      <c r="I128" s="71"/>
      <c r="J128" s="71"/>
      <c r="K128" s="26" t="s">
        <v>15</v>
      </c>
      <c r="L128" s="26" t="s">
        <v>16</v>
      </c>
      <c r="M128" s="71"/>
      <c r="N128" s="71"/>
      <c r="O128" s="26" t="s">
        <v>17</v>
      </c>
      <c r="P128" s="26" t="s">
        <v>18</v>
      </c>
      <c r="Q128" s="71"/>
      <c r="R128" s="71"/>
      <c r="S128" s="71"/>
      <c r="T128" s="71"/>
      <c r="U128" s="71"/>
      <c r="V128" s="71"/>
      <c r="W128" s="71"/>
    </row>
    <row r="129" spans="1:23" ht="26" customHeight="1">
      <c r="A129" s="5">
        <v>2230202063</v>
      </c>
      <c r="B129" s="27" t="s">
        <v>135</v>
      </c>
      <c r="C129" s="5" t="s">
        <v>136</v>
      </c>
      <c r="D129" s="27" t="s">
        <v>137</v>
      </c>
      <c r="E129" s="27">
        <v>100</v>
      </c>
      <c r="F129" s="27">
        <v>2</v>
      </c>
      <c r="G129" s="27">
        <v>4</v>
      </c>
      <c r="H129" s="27">
        <v>0</v>
      </c>
      <c r="I129" s="27">
        <f t="shared" ref="I129:I184" si="5">E129*0.8+F129+G129</f>
        <v>86</v>
      </c>
      <c r="J129" s="3">
        <v>89.723809523809507</v>
      </c>
      <c r="K129" s="27">
        <v>0</v>
      </c>
      <c r="L129" s="27">
        <v>0</v>
      </c>
      <c r="M129" s="28">
        <f t="shared" ref="M129:M184" si="6">J129*0.9+K129+L129</f>
        <v>80.751428571428562</v>
      </c>
      <c r="N129" s="27">
        <v>90</v>
      </c>
      <c r="O129" s="27">
        <v>63</v>
      </c>
      <c r="P129" s="27">
        <v>0</v>
      </c>
      <c r="Q129" s="27">
        <v>0</v>
      </c>
      <c r="R129" s="27">
        <f t="shared" ref="R129:R161" si="7">N129*0.7+O129+P129</f>
        <v>126</v>
      </c>
      <c r="S129" s="27">
        <v>92</v>
      </c>
      <c r="T129" s="27">
        <v>0</v>
      </c>
      <c r="U129" s="27">
        <v>0</v>
      </c>
      <c r="V129" s="27">
        <f t="shared" ref="V129:V184" si="8">S129*0.8+T129-U129</f>
        <v>73.600000000000009</v>
      </c>
      <c r="W129" s="27">
        <f t="shared" ref="W129:W184" si="9">0.2*I129+0.5*M129+0.2*R129+0.1*V129</f>
        <v>90.135714285714286</v>
      </c>
    </row>
    <row r="130" spans="1:23" ht="26" customHeight="1">
      <c r="A130" s="5">
        <v>2230202072</v>
      </c>
      <c r="B130" s="28" t="s">
        <v>138</v>
      </c>
      <c r="C130" s="5" t="s">
        <v>136</v>
      </c>
      <c r="D130" s="27" t="s">
        <v>137</v>
      </c>
      <c r="E130" s="4">
        <v>100</v>
      </c>
      <c r="F130" s="28">
        <v>1</v>
      </c>
      <c r="G130" s="28">
        <v>5</v>
      </c>
      <c r="H130" s="28">
        <v>0</v>
      </c>
      <c r="I130" s="27">
        <f t="shared" si="5"/>
        <v>86</v>
      </c>
      <c r="J130" s="5">
        <v>86.057142857142907</v>
      </c>
      <c r="K130" s="28">
        <v>0</v>
      </c>
      <c r="L130" s="28">
        <v>0</v>
      </c>
      <c r="M130" s="28">
        <f t="shared" si="6"/>
        <v>77.451428571428622</v>
      </c>
      <c r="N130" s="28">
        <v>90</v>
      </c>
      <c r="O130" s="28">
        <v>18</v>
      </c>
      <c r="P130" s="28">
        <v>0</v>
      </c>
      <c r="Q130" s="28">
        <v>0</v>
      </c>
      <c r="R130" s="27">
        <f t="shared" si="7"/>
        <v>81</v>
      </c>
      <c r="S130" s="28">
        <v>96</v>
      </c>
      <c r="T130" s="28">
        <v>0</v>
      </c>
      <c r="U130" s="28">
        <v>0</v>
      </c>
      <c r="V130" s="27">
        <f t="shared" si="8"/>
        <v>76.800000000000011</v>
      </c>
      <c r="W130" s="27">
        <f t="shared" si="9"/>
        <v>79.805714285714316</v>
      </c>
    </row>
    <row r="131" spans="1:23" ht="26" customHeight="1">
      <c r="A131" s="5">
        <v>2230202070</v>
      </c>
      <c r="B131" s="28" t="s">
        <v>139</v>
      </c>
      <c r="C131" s="5" t="s">
        <v>136</v>
      </c>
      <c r="D131" s="27" t="s">
        <v>137</v>
      </c>
      <c r="E131" s="4">
        <v>100</v>
      </c>
      <c r="F131" s="28">
        <v>2</v>
      </c>
      <c r="G131" s="28">
        <v>0</v>
      </c>
      <c r="H131" s="28">
        <v>0</v>
      </c>
      <c r="I131" s="27">
        <f t="shared" si="5"/>
        <v>82</v>
      </c>
      <c r="J131" s="5">
        <v>86.719047619047601</v>
      </c>
      <c r="K131" s="27">
        <v>0</v>
      </c>
      <c r="L131" s="27">
        <v>0</v>
      </c>
      <c r="M131" s="28">
        <f t="shared" si="6"/>
        <v>78.047142857142845</v>
      </c>
      <c r="N131" s="28">
        <v>90</v>
      </c>
      <c r="O131" s="28">
        <v>18</v>
      </c>
      <c r="P131" s="27">
        <v>0</v>
      </c>
      <c r="Q131" s="28">
        <v>0</v>
      </c>
      <c r="R131" s="27">
        <f t="shared" si="7"/>
        <v>81</v>
      </c>
      <c r="S131" s="28">
        <v>90</v>
      </c>
      <c r="T131" s="28">
        <v>0</v>
      </c>
      <c r="U131" s="28">
        <v>0</v>
      </c>
      <c r="V131" s="27">
        <f t="shared" si="8"/>
        <v>72</v>
      </c>
      <c r="W131" s="27">
        <f t="shared" si="9"/>
        <v>78.823571428571427</v>
      </c>
    </row>
    <row r="132" spans="1:23" ht="26" customHeight="1">
      <c r="A132" s="5">
        <v>2230202131</v>
      </c>
      <c r="B132" s="28" t="s">
        <v>140</v>
      </c>
      <c r="C132" s="5" t="s">
        <v>136</v>
      </c>
      <c r="D132" s="27" t="s">
        <v>137</v>
      </c>
      <c r="E132" s="27">
        <v>100</v>
      </c>
      <c r="F132" s="28">
        <v>2</v>
      </c>
      <c r="G132" s="28">
        <v>1</v>
      </c>
      <c r="H132" s="28">
        <v>0</v>
      </c>
      <c r="I132" s="27">
        <f t="shared" si="5"/>
        <v>83</v>
      </c>
      <c r="J132" s="5">
        <v>88.747619049999997</v>
      </c>
      <c r="K132" s="28">
        <v>0</v>
      </c>
      <c r="L132" s="28">
        <v>0</v>
      </c>
      <c r="M132" s="28">
        <f t="shared" si="6"/>
        <v>79.872857144999998</v>
      </c>
      <c r="N132" s="28">
        <v>90</v>
      </c>
      <c r="O132" s="28">
        <v>9</v>
      </c>
      <c r="P132" s="28">
        <v>0</v>
      </c>
      <c r="Q132" s="27">
        <v>0</v>
      </c>
      <c r="R132" s="27">
        <f t="shared" si="7"/>
        <v>72</v>
      </c>
      <c r="S132" s="28">
        <v>94.5</v>
      </c>
      <c r="T132" s="28">
        <v>0</v>
      </c>
      <c r="U132" s="27">
        <v>0</v>
      </c>
      <c r="V132" s="27">
        <f t="shared" si="8"/>
        <v>75.600000000000009</v>
      </c>
      <c r="W132" s="27">
        <f t="shared" si="9"/>
        <v>78.496428572500008</v>
      </c>
    </row>
    <row r="133" spans="1:23" ht="26" customHeight="1">
      <c r="A133" s="5">
        <v>2230202138</v>
      </c>
      <c r="B133" s="28" t="s">
        <v>141</v>
      </c>
      <c r="C133" s="5" t="s">
        <v>136</v>
      </c>
      <c r="D133" s="27" t="s">
        <v>137</v>
      </c>
      <c r="E133" s="27">
        <v>100</v>
      </c>
      <c r="F133" s="28">
        <v>2</v>
      </c>
      <c r="G133" s="28">
        <v>2</v>
      </c>
      <c r="H133" s="27">
        <v>0</v>
      </c>
      <c r="I133" s="27">
        <f t="shared" si="5"/>
        <v>84</v>
      </c>
      <c r="J133" s="5">
        <v>88.909523809523805</v>
      </c>
      <c r="K133" s="27">
        <v>0</v>
      </c>
      <c r="L133" s="27">
        <v>0</v>
      </c>
      <c r="M133" s="28">
        <f t="shared" si="6"/>
        <v>80.01857142857142</v>
      </c>
      <c r="N133" s="28">
        <v>90</v>
      </c>
      <c r="O133" s="28">
        <v>9</v>
      </c>
      <c r="P133" s="27">
        <v>0</v>
      </c>
      <c r="Q133" s="28">
        <v>0</v>
      </c>
      <c r="R133" s="27">
        <f t="shared" si="7"/>
        <v>72</v>
      </c>
      <c r="S133" s="28">
        <v>91</v>
      </c>
      <c r="T133" s="28">
        <v>0</v>
      </c>
      <c r="U133" s="28">
        <v>0</v>
      </c>
      <c r="V133" s="27">
        <f t="shared" si="8"/>
        <v>72.8</v>
      </c>
      <c r="W133" s="27">
        <f t="shared" si="9"/>
        <v>78.489285714285714</v>
      </c>
    </row>
    <row r="134" spans="1:23" ht="26" customHeight="1">
      <c r="A134" s="5">
        <v>2230202060</v>
      </c>
      <c r="B134" s="27" t="s">
        <v>142</v>
      </c>
      <c r="C134" s="5" t="s">
        <v>136</v>
      </c>
      <c r="D134" s="27" t="s">
        <v>137</v>
      </c>
      <c r="E134" s="4">
        <v>100</v>
      </c>
      <c r="F134" s="27">
        <v>2</v>
      </c>
      <c r="G134" s="27">
        <v>4</v>
      </c>
      <c r="H134" s="28">
        <v>0</v>
      </c>
      <c r="I134" s="27">
        <f t="shared" si="5"/>
        <v>86</v>
      </c>
      <c r="J134" s="4">
        <v>87.504761900000005</v>
      </c>
      <c r="K134" s="28">
        <v>0</v>
      </c>
      <c r="L134" s="28">
        <v>0</v>
      </c>
      <c r="M134" s="28">
        <f t="shared" si="6"/>
        <v>78.754285710000005</v>
      </c>
      <c r="N134" s="27">
        <v>90</v>
      </c>
      <c r="O134" s="27">
        <v>9</v>
      </c>
      <c r="P134" s="28">
        <v>0</v>
      </c>
      <c r="Q134" s="27">
        <v>0</v>
      </c>
      <c r="R134" s="27">
        <f t="shared" si="7"/>
        <v>72</v>
      </c>
      <c r="S134" s="27">
        <v>91</v>
      </c>
      <c r="T134" s="27">
        <v>1</v>
      </c>
      <c r="U134" s="28">
        <v>0</v>
      </c>
      <c r="V134" s="27">
        <f t="shared" si="8"/>
        <v>73.8</v>
      </c>
      <c r="W134" s="27">
        <f t="shared" si="9"/>
        <v>78.357142855000006</v>
      </c>
    </row>
    <row r="135" spans="1:23" ht="26" customHeight="1">
      <c r="A135" s="5">
        <v>2230202134</v>
      </c>
      <c r="B135" s="28" t="s">
        <v>143</v>
      </c>
      <c r="C135" s="5" t="s">
        <v>136</v>
      </c>
      <c r="D135" s="27" t="s">
        <v>137</v>
      </c>
      <c r="E135" s="27">
        <v>100</v>
      </c>
      <c r="F135" s="28">
        <v>4</v>
      </c>
      <c r="G135" s="28">
        <v>5.5</v>
      </c>
      <c r="H135" s="28">
        <v>0</v>
      </c>
      <c r="I135" s="27">
        <f t="shared" si="5"/>
        <v>89.5</v>
      </c>
      <c r="J135" s="5">
        <v>88.257142857142895</v>
      </c>
      <c r="K135" s="27">
        <v>0</v>
      </c>
      <c r="L135" s="27">
        <v>0</v>
      </c>
      <c r="M135" s="28">
        <f t="shared" si="6"/>
        <v>79.431428571428611</v>
      </c>
      <c r="N135" s="28">
        <v>90</v>
      </c>
      <c r="O135" s="28">
        <v>0</v>
      </c>
      <c r="P135" s="27">
        <v>0</v>
      </c>
      <c r="Q135" s="28">
        <v>0</v>
      </c>
      <c r="R135" s="27">
        <f t="shared" si="7"/>
        <v>62.999999999999993</v>
      </c>
      <c r="S135" s="28">
        <v>97.5</v>
      </c>
      <c r="T135" s="28">
        <v>2.5</v>
      </c>
      <c r="U135" s="27">
        <v>0</v>
      </c>
      <c r="V135" s="27">
        <f t="shared" si="8"/>
        <v>80.5</v>
      </c>
      <c r="W135" s="27">
        <f t="shared" si="9"/>
        <v>78.265714285714296</v>
      </c>
    </row>
    <row r="136" spans="1:23" ht="26" customHeight="1">
      <c r="A136" s="5">
        <v>2230202168</v>
      </c>
      <c r="B136" s="28" t="s">
        <v>144</v>
      </c>
      <c r="C136" s="5" t="s">
        <v>136</v>
      </c>
      <c r="D136" s="27" t="s">
        <v>137</v>
      </c>
      <c r="E136" s="27">
        <v>100</v>
      </c>
      <c r="F136" s="28">
        <v>0</v>
      </c>
      <c r="G136" s="28">
        <v>0</v>
      </c>
      <c r="H136" s="28">
        <v>0</v>
      </c>
      <c r="I136" s="27">
        <f t="shared" si="5"/>
        <v>80</v>
      </c>
      <c r="J136" s="28">
        <v>84.733333329999994</v>
      </c>
      <c r="K136" s="28">
        <v>0</v>
      </c>
      <c r="L136" s="28">
        <v>0</v>
      </c>
      <c r="M136" s="28">
        <f t="shared" si="6"/>
        <v>76.259999996999994</v>
      </c>
      <c r="N136" s="28">
        <v>90</v>
      </c>
      <c r="O136" s="28">
        <v>21</v>
      </c>
      <c r="P136" s="28">
        <v>0</v>
      </c>
      <c r="Q136" s="28">
        <v>0</v>
      </c>
      <c r="R136" s="27">
        <f t="shared" si="7"/>
        <v>84</v>
      </c>
      <c r="S136" s="28">
        <v>91</v>
      </c>
      <c r="T136" s="28">
        <v>0</v>
      </c>
      <c r="U136" s="28">
        <v>0</v>
      </c>
      <c r="V136" s="27">
        <f t="shared" si="8"/>
        <v>72.8</v>
      </c>
      <c r="W136" s="27">
        <f t="shared" si="9"/>
        <v>78.209999998499995</v>
      </c>
    </row>
    <row r="137" spans="1:23" ht="26" customHeight="1">
      <c r="A137" s="5">
        <v>2230202167</v>
      </c>
      <c r="B137" s="28" t="s">
        <v>145</v>
      </c>
      <c r="C137" s="5" t="s">
        <v>136</v>
      </c>
      <c r="D137" s="27" t="s">
        <v>137</v>
      </c>
      <c r="E137" s="4">
        <v>100</v>
      </c>
      <c r="F137" s="28">
        <v>0</v>
      </c>
      <c r="G137" s="28">
        <v>5.5</v>
      </c>
      <c r="H137" s="27">
        <v>0</v>
      </c>
      <c r="I137" s="27">
        <f t="shared" si="5"/>
        <v>85.5</v>
      </c>
      <c r="J137" s="27">
        <v>90.071428569999995</v>
      </c>
      <c r="K137" s="27">
        <v>0</v>
      </c>
      <c r="L137" s="27">
        <v>0</v>
      </c>
      <c r="M137" s="28">
        <f t="shared" si="6"/>
        <v>81.064285713000004</v>
      </c>
      <c r="N137" s="28">
        <v>91</v>
      </c>
      <c r="O137" s="28">
        <v>0</v>
      </c>
      <c r="P137" s="27">
        <v>0</v>
      </c>
      <c r="Q137" s="27">
        <v>0</v>
      </c>
      <c r="R137" s="27">
        <f t="shared" si="7"/>
        <v>63.699999999999996</v>
      </c>
      <c r="S137" s="28">
        <v>97.5</v>
      </c>
      <c r="T137" s="28">
        <v>0</v>
      </c>
      <c r="U137" s="28">
        <v>0</v>
      </c>
      <c r="V137" s="27">
        <f t="shared" si="8"/>
        <v>78</v>
      </c>
      <c r="W137" s="27">
        <f t="shared" si="9"/>
        <v>78.172142856500002</v>
      </c>
    </row>
    <row r="138" spans="1:23" ht="26" customHeight="1">
      <c r="A138" s="4">
        <v>2230202066</v>
      </c>
      <c r="B138" s="4" t="s">
        <v>146</v>
      </c>
      <c r="C138" s="4" t="s">
        <v>136</v>
      </c>
      <c r="D138" s="4" t="s">
        <v>137</v>
      </c>
      <c r="E138" s="4">
        <v>100</v>
      </c>
      <c r="F138" s="4">
        <v>4</v>
      </c>
      <c r="G138" s="4">
        <v>9</v>
      </c>
      <c r="H138" s="28">
        <v>0</v>
      </c>
      <c r="I138" s="4">
        <f t="shared" si="5"/>
        <v>93</v>
      </c>
      <c r="J138" s="29">
        <v>84.91</v>
      </c>
      <c r="K138" s="28">
        <v>0</v>
      </c>
      <c r="L138" s="28">
        <v>0</v>
      </c>
      <c r="M138" s="29">
        <f t="shared" si="6"/>
        <v>76.418999999999997</v>
      </c>
      <c r="N138" s="4">
        <v>91</v>
      </c>
      <c r="O138" s="4">
        <v>0</v>
      </c>
      <c r="P138" s="28">
        <v>0</v>
      </c>
      <c r="Q138" s="28">
        <v>0</v>
      </c>
      <c r="R138" s="4">
        <f t="shared" si="7"/>
        <v>63.699999999999996</v>
      </c>
      <c r="S138" s="4">
        <v>100</v>
      </c>
      <c r="T138" s="4">
        <v>2.5</v>
      </c>
      <c r="U138" s="27">
        <v>0</v>
      </c>
      <c r="V138" s="4">
        <f t="shared" si="8"/>
        <v>82.5</v>
      </c>
      <c r="W138" s="4">
        <f t="shared" si="9"/>
        <v>77.799499999999995</v>
      </c>
    </row>
    <row r="139" spans="1:23" ht="26" customHeight="1">
      <c r="A139" s="5">
        <v>2230202136</v>
      </c>
      <c r="B139" s="28" t="s">
        <v>147</v>
      </c>
      <c r="C139" s="5" t="s">
        <v>136</v>
      </c>
      <c r="D139" s="27" t="s">
        <v>137</v>
      </c>
      <c r="E139" s="27">
        <v>100</v>
      </c>
      <c r="F139" s="28">
        <v>2</v>
      </c>
      <c r="G139" s="28">
        <v>6</v>
      </c>
      <c r="H139" s="28">
        <v>0</v>
      </c>
      <c r="I139" s="27">
        <f t="shared" si="5"/>
        <v>88</v>
      </c>
      <c r="J139" s="5">
        <v>88.138095239999998</v>
      </c>
      <c r="K139" s="27">
        <v>0</v>
      </c>
      <c r="L139" s="27">
        <v>0</v>
      </c>
      <c r="M139" s="28">
        <f t="shared" si="6"/>
        <v>79.324285716000006</v>
      </c>
      <c r="N139" s="28">
        <v>90</v>
      </c>
      <c r="O139" s="28">
        <v>0</v>
      </c>
      <c r="P139" s="27">
        <v>0</v>
      </c>
      <c r="Q139" s="27">
        <v>0</v>
      </c>
      <c r="R139" s="27">
        <f t="shared" si="7"/>
        <v>62.999999999999993</v>
      </c>
      <c r="S139" s="28">
        <v>91</v>
      </c>
      <c r="T139" s="28">
        <v>2.5</v>
      </c>
      <c r="U139" s="28">
        <v>0</v>
      </c>
      <c r="V139" s="27">
        <f t="shared" si="8"/>
        <v>75.3</v>
      </c>
      <c r="W139" s="27">
        <f t="shared" si="9"/>
        <v>77.392142858</v>
      </c>
    </row>
    <row r="140" spans="1:23" ht="26" customHeight="1">
      <c r="A140" s="5">
        <v>2230202068</v>
      </c>
      <c r="B140" s="28" t="s">
        <v>148</v>
      </c>
      <c r="C140" s="5" t="s">
        <v>136</v>
      </c>
      <c r="D140" s="27" t="s">
        <v>137</v>
      </c>
      <c r="E140" s="4">
        <v>100</v>
      </c>
      <c r="F140" s="28">
        <v>2</v>
      </c>
      <c r="G140" s="28">
        <v>9</v>
      </c>
      <c r="H140" s="28">
        <v>0</v>
      </c>
      <c r="I140" s="27">
        <f t="shared" si="5"/>
        <v>91</v>
      </c>
      <c r="J140" s="5">
        <v>87.328571428571394</v>
      </c>
      <c r="K140" s="28">
        <v>0</v>
      </c>
      <c r="L140" s="28">
        <v>0</v>
      </c>
      <c r="M140" s="28">
        <f t="shared" si="6"/>
        <v>78.595714285714251</v>
      </c>
      <c r="N140" s="28">
        <v>90</v>
      </c>
      <c r="O140" s="4">
        <v>0</v>
      </c>
      <c r="P140" s="28">
        <v>0</v>
      </c>
      <c r="Q140" s="28">
        <v>0</v>
      </c>
      <c r="R140" s="27">
        <f t="shared" si="7"/>
        <v>62.999999999999993</v>
      </c>
      <c r="S140" s="28">
        <v>90</v>
      </c>
      <c r="T140" s="28">
        <v>0</v>
      </c>
      <c r="U140" s="28">
        <v>0</v>
      </c>
      <c r="V140" s="27">
        <f t="shared" si="8"/>
        <v>72</v>
      </c>
      <c r="W140" s="27">
        <f t="shared" si="9"/>
        <v>77.297857142857126</v>
      </c>
    </row>
    <row r="141" spans="1:23" ht="26" customHeight="1">
      <c r="A141" s="5">
        <v>2230202139</v>
      </c>
      <c r="B141" s="28" t="s">
        <v>149</v>
      </c>
      <c r="C141" s="5" t="s">
        <v>136</v>
      </c>
      <c r="D141" s="27" t="s">
        <v>137</v>
      </c>
      <c r="E141" s="4">
        <v>100</v>
      </c>
      <c r="F141" s="28">
        <v>0</v>
      </c>
      <c r="G141" s="28">
        <v>6.5</v>
      </c>
      <c r="H141" s="27">
        <v>0</v>
      </c>
      <c r="I141" s="27">
        <f t="shared" si="5"/>
        <v>86.5</v>
      </c>
      <c r="J141" s="27">
        <v>79.8952381</v>
      </c>
      <c r="K141" s="27">
        <v>0</v>
      </c>
      <c r="L141" s="27">
        <v>0</v>
      </c>
      <c r="M141" s="28">
        <f t="shared" si="6"/>
        <v>71.905714290000006</v>
      </c>
      <c r="N141" s="28">
        <v>90</v>
      </c>
      <c r="O141" s="29">
        <v>21</v>
      </c>
      <c r="P141" s="27">
        <v>0</v>
      </c>
      <c r="Q141" s="28">
        <v>0</v>
      </c>
      <c r="R141" s="27">
        <f t="shared" si="7"/>
        <v>84</v>
      </c>
      <c r="S141" s="28">
        <v>90</v>
      </c>
      <c r="T141" s="28">
        <v>0</v>
      </c>
      <c r="U141" s="27">
        <v>0</v>
      </c>
      <c r="V141" s="27">
        <f t="shared" si="8"/>
        <v>72</v>
      </c>
      <c r="W141" s="27">
        <f t="shared" si="9"/>
        <v>77.252857145000007</v>
      </c>
    </row>
    <row r="142" spans="1:23" ht="26" customHeight="1">
      <c r="A142" s="5">
        <v>2230202161</v>
      </c>
      <c r="B142" s="28" t="s">
        <v>150</v>
      </c>
      <c r="C142" s="5" t="s">
        <v>136</v>
      </c>
      <c r="D142" s="27" t="s">
        <v>137</v>
      </c>
      <c r="E142" s="4">
        <v>100</v>
      </c>
      <c r="F142" s="28">
        <v>0</v>
      </c>
      <c r="G142" s="28">
        <v>0</v>
      </c>
      <c r="H142" s="28">
        <v>0</v>
      </c>
      <c r="I142" s="27">
        <f t="shared" si="5"/>
        <v>80</v>
      </c>
      <c r="J142" s="5">
        <v>82.057142859999999</v>
      </c>
      <c r="K142" s="27">
        <v>0</v>
      </c>
      <c r="L142" s="27">
        <v>0</v>
      </c>
      <c r="M142" s="28">
        <f t="shared" si="6"/>
        <v>73.851428573999996</v>
      </c>
      <c r="N142" s="28">
        <v>90</v>
      </c>
      <c r="O142" s="28">
        <v>21</v>
      </c>
      <c r="P142" s="27">
        <v>0</v>
      </c>
      <c r="Q142" s="28">
        <v>0</v>
      </c>
      <c r="R142" s="27">
        <f t="shared" si="7"/>
        <v>84</v>
      </c>
      <c r="S142" s="28">
        <v>91</v>
      </c>
      <c r="T142" s="28">
        <v>0</v>
      </c>
      <c r="U142" s="28">
        <v>0</v>
      </c>
      <c r="V142" s="27">
        <f t="shared" si="8"/>
        <v>72.8</v>
      </c>
      <c r="W142" s="27">
        <f t="shared" si="9"/>
        <v>77.005714287000004</v>
      </c>
    </row>
    <row r="143" spans="1:23" ht="26" customHeight="1">
      <c r="A143" s="5">
        <v>2230202146</v>
      </c>
      <c r="B143" s="28" t="s">
        <v>151</v>
      </c>
      <c r="C143" s="5" t="s">
        <v>136</v>
      </c>
      <c r="D143" s="27" t="s">
        <v>137</v>
      </c>
      <c r="E143" s="27">
        <v>100</v>
      </c>
      <c r="F143" s="28">
        <v>2</v>
      </c>
      <c r="G143" s="28">
        <v>0</v>
      </c>
      <c r="H143" s="28">
        <v>0</v>
      </c>
      <c r="I143" s="27">
        <f t="shared" si="5"/>
        <v>82</v>
      </c>
      <c r="J143" s="27">
        <v>88.285714290000001</v>
      </c>
      <c r="K143" s="28">
        <v>0</v>
      </c>
      <c r="L143" s="28">
        <v>0</v>
      </c>
      <c r="M143" s="28">
        <f t="shared" si="6"/>
        <v>79.457142861000008</v>
      </c>
      <c r="N143" s="28">
        <v>90</v>
      </c>
      <c r="O143" s="28">
        <v>3.6</v>
      </c>
      <c r="P143" s="28">
        <v>0</v>
      </c>
      <c r="Q143" s="27">
        <v>0</v>
      </c>
      <c r="R143" s="27">
        <f t="shared" si="7"/>
        <v>66.599999999999994</v>
      </c>
      <c r="S143" s="28">
        <v>92</v>
      </c>
      <c r="T143" s="28">
        <v>0</v>
      </c>
      <c r="U143" s="28">
        <v>0</v>
      </c>
      <c r="V143" s="27">
        <f t="shared" si="8"/>
        <v>73.600000000000009</v>
      </c>
      <c r="W143" s="27">
        <f t="shared" si="9"/>
        <v>76.80857143050001</v>
      </c>
    </row>
    <row r="144" spans="1:23" ht="26" customHeight="1">
      <c r="A144" s="5">
        <v>2230202067</v>
      </c>
      <c r="B144" s="28" t="s">
        <v>152</v>
      </c>
      <c r="C144" s="5" t="s">
        <v>136</v>
      </c>
      <c r="D144" s="27" t="s">
        <v>137</v>
      </c>
      <c r="E144" s="27">
        <v>100</v>
      </c>
      <c r="F144" s="28">
        <v>0</v>
      </c>
      <c r="G144" s="28">
        <v>5.5</v>
      </c>
      <c r="H144" s="28">
        <v>0</v>
      </c>
      <c r="I144" s="27">
        <f t="shared" si="5"/>
        <v>85.5</v>
      </c>
      <c r="J144" s="5">
        <v>87.852380952380997</v>
      </c>
      <c r="K144" s="28">
        <v>0</v>
      </c>
      <c r="L144" s="28">
        <v>0</v>
      </c>
      <c r="M144" s="28">
        <f t="shared" si="6"/>
        <v>79.067142857142898</v>
      </c>
      <c r="N144" s="28">
        <v>90</v>
      </c>
      <c r="O144" s="28">
        <v>0</v>
      </c>
      <c r="P144" s="28">
        <v>0</v>
      </c>
      <c r="Q144" s="27">
        <v>0</v>
      </c>
      <c r="R144" s="27">
        <f t="shared" si="7"/>
        <v>62.999999999999993</v>
      </c>
      <c r="S144" s="28">
        <v>94</v>
      </c>
      <c r="T144" s="28">
        <v>0.5</v>
      </c>
      <c r="U144" s="27">
        <v>0</v>
      </c>
      <c r="V144" s="27">
        <f t="shared" si="8"/>
        <v>75.7</v>
      </c>
      <c r="W144" s="27">
        <f t="shared" si="9"/>
        <v>76.803571428571445</v>
      </c>
    </row>
    <row r="145" spans="1:23" ht="26" customHeight="1">
      <c r="A145" s="5">
        <v>2230202169</v>
      </c>
      <c r="B145" s="28" t="s">
        <v>153</v>
      </c>
      <c r="C145" s="5" t="s">
        <v>136</v>
      </c>
      <c r="D145" s="27" t="s">
        <v>137</v>
      </c>
      <c r="E145" s="4">
        <v>100</v>
      </c>
      <c r="F145" s="28">
        <v>5</v>
      </c>
      <c r="G145" s="28">
        <v>2</v>
      </c>
      <c r="H145" s="27">
        <v>0</v>
      </c>
      <c r="I145" s="27">
        <f t="shared" si="5"/>
        <v>87</v>
      </c>
      <c r="J145" s="27">
        <v>86.047619049999994</v>
      </c>
      <c r="K145" s="27">
        <v>0</v>
      </c>
      <c r="L145" s="27">
        <v>0</v>
      </c>
      <c r="M145" s="28">
        <f t="shared" si="6"/>
        <v>77.442857144999991</v>
      </c>
      <c r="N145" s="28">
        <v>91</v>
      </c>
      <c r="O145" s="28">
        <v>0</v>
      </c>
      <c r="P145" s="27">
        <v>0</v>
      </c>
      <c r="Q145" s="28">
        <v>0</v>
      </c>
      <c r="R145" s="27">
        <f t="shared" si="7"/>
        <v>63.699999999999996</v>
      </c>
      <c r="S145" s="28">
        <v>95.5</v>
      </c>
      <c r="T145" s="28">
        <v>0</v>
      </c>
      <c r="U145" s="28">
        <v>0</v>
      </c>
      <c r="V145" s="27">
        <f t="shared" si="8"/>
        <v>76.400000000000006</v>
      </c>
      <c r="W145" s="27">
        <f t="shared" si="9"/>
        <v>76.501428572499989</v>
      </c>
    </row>
    <row r="146" spans="1:23" ht="26" customHeight="1">
      <c r="A146" s="5">
        <v>2230202170</v>
      </c>
      <c r="B146" s="28" t="s">
        <v>154</v>
      </c>
      <c r="C146" s="5" t="s">
        <v>136</v>
      </c>
      <c r="D146" s="27" t="s">
        <v>137</v>
      </c>
      <c r="E146" s="27">
        <v>100</v>
      </c>
      <c r="F146" s="28">
        <v>2</v>
      </c>
      <c r="G146" s="28">
        <v>4.5</v>
      </c>
      <c r="H146" s="28">
        <v>0</v>
      </c>
      <c r="I146" s="27">
        <f t="shared" si="5"/>
        <v>86.5</v>
      </c>
      <c r="J146" s="27">
        <v>87.371428600000002</v>
      </c>
      <c r="K146" s="28">
        <v>0</v>
      </c>
      <c r="L146" s="28">
        <v>0</v>
      </c>
      <c r="M146" s="28">
        <f t="shared" si="6"/>
        <v>78.63428574000001</v>
      </c>
      <c r="N146" s="28">
        <v>90</v>
      </c>
      <c r="O146" s="28">
        <v>0</v>
      </c>
      <c r="P146" s="28">
        <v>0</v>
      </c>
      <c r="Q146" s="28">
        <v>0</v>
      </c>
      <c r="R146" s="27">
        <f t="shared" si="7"/>
        <v>62.999999999999993</v>
      </c>
      <c r="S146" s="28">
        <v>91</v>
      </c>
      <c r="T146" s="28">
        <v>0</v>
      </c>
      <c r="U146" s="28">
        <v>0</v>
      </c>
      <c r="V146" s="27">
        <f t="shared" si="8"/>
        <v>72.8</v>
      </c>
      <c r="W146" s="27">
        <f t="shared" si="9"/>
        <v>76.497142870000005</v>
      </c>
    </row>
    <row r="147" spans="1:23" ht="26" customHeight="1">
      <c r="A147" s="5">
        <v>2230202143</v>
      </c>
      <c r="B147" s="28" t="s">
        <v>155</v>
      </c>
      <c r="C147" s="5" t="s">
        <v>136</v>
      </c>
      <c r="D147" s="27" t="s">
        <v>137</v>
      </c>
      <c r="E147" s="4">
        <v>100</v>
      </c>
      <c r="F147" s="28">
        <v>0</v>
      </c>
      <c r="G147" s="28">
        <v>4.5</v>
      </c>
      <c r="H147" s="28">
        <v>0</v>
      </c>
      <c r="I147" s="27">
        <f t="shared" si="5"/>
        <v>84.5</v>
      </c>
      <c r="J147" s="5">
        <v>87.852380952380898</v>
      </c>
      <c r="K147" s="27">
        <v>0</v>
      </c>
      <c r="L147" s="27">
        <v>0</v>
      </c>
      <c r="M147" s="28">
        <f t="shared" si="6"/>
        <v>79.067142857142812</v>
      </c>
      <c r="N147" s="28">
        <v>90</v>
      </c>
      <c r="O147" s="28">
        <v>0</v>
      </c>
      <c r="P147" s="27">
        <v>0</v>
      </c>
      <c r="Q147" s="27">
        <v>0</v>
      </c>
      <c r="R147" s="27">
        <f t="shared" si="7"/>
        <v>62.999999999999993</v>
      </c>
      <c r="S147" s="28">
        <v>92</v>
      </c>
      <c r="T147" s="28">
        <v>0</v>
      </c>
      <c r="U147" s="27">
        <v>0</v>
      </c>
      <c r="V147" s="27">
        <f t="shared" si="8"/>
        <v>73.600000000000009</v>
      </c>
      <c r="W147" s="27">
        <f t="shared" si="9"/>
        <v>76.393571428571406</v>
      </c>
    </row>
    <row r="148" spans="1:23" ht="26" customHeight="1">
      <c r="A148" s="5">
        <v>2230202162</v>
      </c>
      <c r="B148" s="28" t="s">
        <v>156</v>
      </c>
      <c r="C148" s="5" t="s">
        <v>136</v>
      </c>
      <c r="D148" s="27" t="s">
        <v>137</v>
      </c>
      <c r="E148" s="27">
        <v>100</v>
      </c>
      <c r="F148" s="28">
        <v>2</v>
      </c>
      <c r="G148" s="28">
        <v>1</v>
      </c>
      <c r="H148" s="28">
        <v>0</v>
      </c>
      <c r="I148" s="27">
        <f t="shared" si="5"/>
        <v>83</v>
      </c>
      <c r="J148" s="28">
        <v>87.109523809999999</v>
      </c>
      <c r="K148" s="28">
        <v>0</v>
      </c>
      <c r="L148" s="28">
        <v>0</v>
      </c>
      <c r="M148" s="28">
        <f t="shared" si="6"/>
        <v>78.398571429</v>
      </c>
      <c r="N148" s="28">
        <v>90</v>
      </c>
      <c r="O148" s="28">
        <v>0</v>
      </c>
      <c r="P148" s="28">
        <v>0</v>
      </c>
      <c r="Q148" s="28">
        <v>0</v>
      </c>
      <c r="R148" s="27">
        <f t="shared" si="7"/>
        <v>62.999999999999993</v>
      </c>
      <c r="S148" s="28">
        <v>98.5</v>
      </c>
      <c r="T148" s="28">
        <v>0</v>
      </c>
      <c r="U148" s="28">
        <v>0</v>
      </c>
      <c r="V148" s="27">
        <f t="shared" si="8"/>
        <v>78.800000000000011</v>
      </c>
      <c r="W148" s="27">
        <f t="shared" si="9"/>
        <v>76.279285714499991</v>
      </c>
    </row>
    <row r="149" spans="1:23" ht="26" customHeight="1">
      <c r="A149" s="5">
        <v>2230202165</v>
      </c>
      <c r="B149" s="28" t="s">
        <v>157</v>
      </c>
      <c r="C149" s="5" t="s">
        <v>136</v>
      </c>
      <c r="D149" s="27" t="s">
        <v>137</v>
      </c>
      <c r="E149" s="4">
        <v>100</v>
      </c>
      <c r="F149" s="28">
        <v>2</v>
      </c>
      <c r="G149" s="28">
        <v>4.5</v>
      </c>
      <c r="H149" s="28">
        <v>0</v>
      </c>
      <c r="I149" s="27">
        <f t="shared" si="5"/>
        <v>86.5</v>
      </c>
      <c r="J149" s="5">
        <v>86.257142860000002</v>
      </c>
      <c r="K149" s="28">
        <v>0</v>
      </c>
      <c r="L149" s="28">
        <v>0</v>
      </c>
      <c r="M149" s="28">
        <f t="shared" si="6"/>
        <v>77.631428573999997</v>
      </c>
      <c r="N149" s="28">
        <v>90</v>
      </c>
      <c r="O149" s="28">
        <v>0</v>
      </c>
      <c r="P149" s="28">
        <v>0</v>
      </c>
      <c r="Q149" s="27">
        <v>0</v>
      </c>
      <c r="R149" s="27">
        <f t="shared" si="7"/>
        <v>62.999999999999993</v>
      </c>
      <c r="S149" s="28">
        <v>92.5</v>
      </c>
      <c r="T149" s="28">
        <v>0</v>
      </c>
      <c r="U149" s="27">
        <v>0</v>
      </c>
      <c r="V149" s="27">
        <f t="shared" si="8"/>
        <v>74</v>
      </c>
      <c r="W149" s="27">
        <f t="shared" si="9"/>
        <v>76.115714287000003</v>
      </c>
    </row>
    <row r="150" spans="1:23" ht="26" customHeight="1">
      <c r="A150" s="5">
        <v>2230202154</v>
      </c>
      <c r="B150" s="28" t="s">
        <v>158</v>
      </c>
      <c r="C150" s="5" t="s">
        <v>136</v>
      </c>
      <c r="D150" s="27" t="s">
        <v>137</v>
      </c>
      <c r="E150" s="27">
        <v>100</v>
      </c>
      <c r="F150" s="28">
        <v>0</v>
      </c>
      <c r="G150" s="28">
        <v>3</v>
      </c>
      <c r="H150" s="27">
        <v>0</v>
      </c>
      <c r="I150" s="27">
        <f t="shared" si="5"/>
        <v>83</v>
      </c>
      <c r="J150" s="28">
        <v>88.076190479999994</v>
      </c>
      <c r="K150" s="27">
        <v>0</v>
      </c>
      <c r="L150" s="27">
        <v>0</v>
      </c>
      <c r="M150" s="28">
        <f t="shared" si="6"/>
        <v>79.268571432000002</v>
      </c>
      <c r="N150" s="28">
        <v>90</v>
      </c>
      <c r="O150" s="28">
        <v>0</v>
      </c>
      <c r="P150" s="27">
        <v>0</v>
      </c>
      <c r="Q150" s="27">
        <v>0</v>
      </c>
      <c r="R150" s="27">
        <f t="shared" si="7"/>
        <v>62.999999999999993</v>
      </c>
      <c r="S150" s="28">
        <v>91</v>
      </c>
      <c r="T150" s="28">
        <v>0</v>
      </c>
      <c r="U150" s="28">
        <v>0</v>
      </c>
      <c r="V150" s="27">
        <f t="shared" si="8"/>
        <v>72.8</v>
      </c>
      <c r="W150" s="27">
        <f t="shared" si="9"/>
        <v>76.114285715999998</v>
      </c>
    </row>
    <row r="151" spans="1:23" ht="26" customHeight="1">
      <c r="A151" s="5">
        <v>2230202151</v>
      </c>
      <c r="B151" s="28" t="s">
        <v>159</v>
      </c>
      <c r="C151" s="5" t="s">
        <v>136</v>
      </c>
      <c r="D151" s="27" t="s">
        <v>137</v>
      </c>
      <c r="E151" s="4">
        <v>100</v>
      </c>
      <c r="F151" s="28">
        <v>2</v>
      </c>
      <c r="G151" s="28">
        <v>6</v>
      </c>
      <c r="H151" s="28">
        <v>0</v>
      </c>
      <c r="I151" s="27">
        <f t="shared" si="5"/>
        <v>88</v>
      </c>
      <c r="J151" s="27">
        <v>85.44761905</v>
      </c>
      <c r="K151" s="27">
        <v>0</v>
      </c>
      <c r="L151" s="27">
        <v>0</v>
      </c>
      <c r="M151" s="28">
        <f t="shared" si="6"/>
        <v>76.902857144999999</v>
      </c>
      <c r="N151" s="28">
        <v>90</v>
      </c>
      <c r="O151" s="28">
        <v>0</v>
      </c>
      <c r="P151" s="27">
        <v>0</v>
      </c>
      <c r="Q151" s="28">
        <v>0</v>
      </c>
      <c r="R151" s="27">
        <f t="shared" si="7"/>
        <v>62.999999999999993</v>
      </c>
      <c r="S151" s="28">
        <v>92.5</v>
      </c>
      <c r="T151" s="28">
        <v>0</v>
      </c>
      <c r="U151" s="28">
        <v>0</v>
      </c>
      <c r="V151" s="27">
        <f t="shared" si="8"/>
        <v>74</v>
      </c>
      <c r="W151" s="27">
        <f t="shared" si="9"/>
        <v>76.051428572500001</v>
      </c>
    </row>
    <row r="152" spans="1:23" ht="26" customHeight="1">
      <c r="A152" s="5">
        <v>2230202144</v>
      </c>
      <c r="B152" s="28" t="s">
        <v>160</v>
      </c>
      <c r="C152" s="5" t="s">
        <v>136</v>
      </c>
      <c r="D152" s="27" t="s">
        <v>137</v>
      </c>
      <c r="E152" s="27">
        <v>100</v>
      </c>
      <c r="F152" s="28">
        <v>2</v>
      </c>
      <c r="G152" s="28">
        <v>3</v>
      </c>
      <c r="H152" s="28">
        <v>0</v>
      </c>
      <c r="I152" s="27">
        <f t="shared" si="5"/>
        <v>85</v>
      </c>
      <c r="J152" s="5">
        <v>86.890476190476207</v>
      </c>
      <c r="K152" s="28">
        <v>0</v>
      </c>
      <c r="L152" s="28">
        <v>0</v>
      </c>
      <c r="M152" s="28">
        <f t="shared" si="6"/>
        <v>78.201428571428593</v>
      </c>
      <c r="N152" s="28">
        <v>90</v>
      </c>
      <c r="O152" s="28">
        <v>0</v>
      </c>
      <c r="P152" s="28">
        <v>0</v>
      </c>
      <c r="Q152" s="28">
        <v>0</v>
      </c>
      <c r="R152" s="27">
        <f t="shared" si="7"/>
        <v>62.999999999999993</v>
      </c>
      <c r="S152" s="28">
        <v>91</v>
      </c>
      <c r="T152" s="28">
        <v>0</v>
      </c>
      <c r="U152" s="27">
        <v>0</v>
      </c>
      <c r="V152" s="27">
        <f t="shared" si="8"/>
        <v>72.8</v>
      </c>
      <c r="W152" s="27">
        <f t="shared" si="9"/>
        <v>75.980714285714299</v>
      </c>
    </row>
    <row r="153" spans="1:23" ht="26" customHeight="1">
      <c r="A153" s="5">
        <v>2230202142</v>
      </c>
      <c r="B153" s="28" t="s">
        <v>161</v>
      </c>
      <c r="C153" s="5" t="s">
        <v>136</v>
      </c>
      <c r="D153" s="27" t="s">
        <v>137</v>
      </c>
      <c r="E153" s="27">
        <v>100</v>
      </c>
      <c r="F153" s="28">
        <v>2</v>
      </c>
      <c r="G153" s="28">
        <v>0</v>
      </c>
      <c r="H153" s="27">
        <v>0</v>
      </c>
      <c r="I153" s="27">
        <f t="shared" si="5"/>
        <v>82</v>
      </c>
      <c r="J153" s="5">
        <v>87.428571428571402</v>
      </c>
      <c r="K153" s="27">
        <v>0</v>
      </c>
      <c r="L153" s="27">
        <v>0</v>
      </c>
      <c r="M153" s="28">
        <f t="shared" si="6"/>
        <v>78.685714285714269</v>
      </c>
      <c r="N153" s="28">
        <v>91</v>
      </c>
      <c r="O153" s="28">
        <v>0</v>
      </c>
      <c r="P153" s="27">
        <v>0</v>
      </c>
      <c r="Q153" s="28">
        <v>0</v>
      </c>
      <c r="R153" s="27">
        <f t="shared" si="7"/>
        <v>63.699999999999996</v>
      </c>
      <c r="S153" s="28">
        <v>91</v>
      </c>
      <c r="T153" s="28">
        <v>0</v>
      </c>
      <c r="U153" s="28">
        <v>0</v>
      </c>
      <c r="V153" s="27">
        <f t="shared" si="8"/>
        <v>72.8</v>
      </c>
      <c r="W153" s="27">
        <f t="shared" si="9"/>
        <v>75.762857142857129</v>
      </c>
    </row>
    <row r="154" spans="1:23" ht="26" customHeight="1">
      <c r="A154" s="5">
        <v>2230202141</v>
      </c>
      <c r="B154" s="28" t="s">
        <v>162</v>
      </c>
      <c r="C154" s="5" t="s">
        <v>136</v>
      </c>
      <c r="D154" s="27" t="s">
        <v>137</v>
      </c>
      <c r="E154" s="4">
        <v>100</v>
      </c>
      <c r="F154" s="28">
        <v>0</v>
      </c>
      <c r="G154" s="28">
        <v>1</v>
      </c>
      <c r="H154" s="28">
        <v>0</v>
      </c>
      <c r="I154" s="27">
        <f t="shared" si="5"/>
        <v>81</v>
      </c>
      <c r="J154" s="5">
        <v>87.976190476190496</v>
      </c>
      <c r="K154" s="28">
        <v>0</v>
      </c>
      <c r="L154" s="28">
        <v>0</v>
      </c>
      <c r="M154" s="28">
        <f t="shared" si="6"/>
        <v>79.178571428571445</v>
      </c>
      <c r="N154" s="28">
        <v>90</v>
      </c>
      <c r="O154" s="28">
        <v>0</v>
      </c>
      <c r="P154" s="28">
        <v>0</v>
      </c>
      <c r="Q154" s="27">
        <v>0</v>
      </c>
      <c r="R154" s="27">
        <f t="shared" si="7"/>
        <v>62.999999999999993</v>
      </c>
      <c r="S154" s="28">
        <v>91</v>
      </c>
      <c r="T154" s="28">
        <v>0</v>
      </c>
      <c r="U154" s="28">
        <v>0</v>
      </c>
      <c r="V154" s="27">
        <f t="shared" si="8"/>
        <v>72.8</v>
      </c>
      <c r="W154" s="27">
        <f t="shared" si="9"/>
        <v>75.669285714285721</v>
      </c>
    </row>
    <row r="155" spans="1:23" ht="26" customHeight="1">
      <c r="A155" s="5">
        <v>2230202061</v>
      </c>
      <c r="B155" s="27" t="s">
        <v>163</v>
      </c>
      <c r="C155" s="5" t="s">
        <v>136</v>
      </c>
      <c r="D155" s="27" t="s">
        <v>137</v>
      </c>
      <c r="E155" s="27">
        <v>100</v>
      </c>
      <c r="F155" s="27">
        <v>2</v>
      </c>
      <c r="G155" s="27">
        <v>1</v>
      </c>
      <c r="H155" s="28">
        <v>0</v>
      </c>
      <c r="I155" s="27">
        <f t="shared" si="5"/>
        <v>83</v>
      </c>
      <c r="J155" s="27">
        <v>86.3</v>
      </c>
      <c r="K155" s="27">
        <v>0</v>
      </c>
      <c r="L155" s="27">
        <v>0</v>
      </c>
      <c r="M155" s="28">
        <f t="shared" si="6"/>
        <v>77.67</v>
      </c>
      <c r="N155" s="27">
        <v>90</v>
      </c>
      <c r="O155" s="28">
        <v>0</v>
      </c>
      <c r="P155" s="27">
        <v>0</v>
      </c>
      <c r="Q155" s="28">
        <v>0</v>
      </c>
      <c r="R155" s="27">
        <f t="shared" si="7"/>
        <v>62.999999999999993</v>
      </c>
      <c r="S155" s="27">
        <v>93</v>
      </c>
      <c r="T155" s="27">
        <v>1</v>
      </c>
      <c r="U155" s="27">
        <v>0</v>
      </c>
      <c r="V155" s="27">
        <f t="shared" si="8"/>
        <v>75.400000000000006</v>
      </c>
      <c r="W155" s="27">
        <f t="shared" si="9"/>
        <v>75.575000000000003</v>
      </c>
    </row>
    <row r="156" spans="1:23" ht="26" customHeight="1">
      <c r="A156" s="5">
        <v>2230202157</v>
      </c>
      <c r="B156" s="28" t="s">
        <v>164</v>
      </c>
      <c r="C156" s="5" t="s">
        <v>136</v>
      </c>
      <c r="D156" s="27" t="s">
        <v>137</v>
      </c>
      <c r="E156" s="4">
        <v>100</v>
      </c>
      <c r="F156" s="28">
        <v>0</v>
      </c>
      <c r="G156" s="28">
        <v>1</v>
      </c>
      <c r="H156" s="28">
        <v>0</v>
      </c>
      <c r="I156" s="27">
        <f t="shared" si="5"/>
        <v>81</v>
      </c>
      <c r="J156" s="28">
        <v>87.361904760000002</v>
      </c>
      <c r="K156" s="28">
        <v>0</v>
      </c>
      <c r="L156" s="28">
        <v>0</v>
      </c>
      <c r="M156" s="28">
        <f t="shared" si="6"/>
        <v>78.625714283999997</v>
      </c>
      <c r="N156" s="28">
        <v>90</v>
      </c>
      <c r="O156" s="28">
        <v>0</v>
      </c>
      <c r="P156" s="28">
        <v>0</v>
      </c>
      <c r="Q156" s="28">
        <v>0</v>
      </c>
      <c r="R156" s="27">
        <f t="shared" si="7"/>
        <v>62.999999999999993</v>
      </c>
      <c r="S156" s="28">
        <v>92</v>
      </c>
      <c r="T156" s="28">
        <v>0</v>
      </c>
      <c r="U156" s="28">
        <v>0</v>
      </c>
      <c r="V156" s="27">
        <f t="shared" si="8"/>
        <v>73.600000000000009</v>
      </c>
      <c r="W156" s="27">
        <f t="shared" si="9"/>
        <v>75.472857141999995</v>
      </c>
    </row>
    <row r="157" spans="1:23" ht="26" customHeight="1">
      <c r="A157" s="5">
        <v>2230202062</v>
      </c>
      <c r="B157" s="27" t="s">
        <v>165</v>
      </c>
      <c r="C157" s="5" t="s">
        <v>136</v>
      </c>
      <c r="D157" s="27" t="s">
        <v>137</v>
      </c>
      <c r="E157" s="4">
        <v>100</v>
      </c>
      <c r="F157" s="27">
        <v>2</v>
      </c>
      <c r="G157" s="27">
        <v>0</v>
      </c>
      <c r="H157" s="27">
        <v>0</v>
      </c>
      <c r="I157" s="27">
        <f t="shared" si="5"/>
        <v>82</v>
      </c>
      <c r="J157" s="27">
        <v>87.080952379999999</v>
      </c>
      <c r="K157" s="27">
        <v>0</v>
      </c>
      <c r="L157" s="27">
        <v>0</v>
      </c>
      <c r="M157" s="28">
        <f t="shared" si="6"/>
        <v>78.372857142000001</v>
      </c>
      <c r="N157" s="27">
        <v>90</v>
      </c>
      <c r="O157" s="28">
        <v>0</v>
      </c>
      <c r="P157" s="27">
        <v>0</v>
      </c>
      <c r="Q157" s="27">
        <v>0</v>
      </c>
      <c r="R157" s="27">
        <f t="shared" si="7"/>
        <v>62.999999999999993</v>
      </c>
      <c r="S157" s="27">
        <v>91</v>
      </c>
      <c r="T157" s="27">
        <v>0</v>
      </c>
      <c r="U157" s="28">
        <v>0</v>
      </c>
      <c r="V157" s="27">
        <f t="shared" si="8"/>
        <v>72.8</v>
      </c>
      <c r="W157" s="27">
        <f t="shared" si="9"/>
        <v>75.466428570999994</v>
      </c>
    </row>
    <row r="158" spans="1:23" ht="26" customHeight="1">
      <c r="A158" s="5">
        <v>2230202145</v>
      </c>
      <c r="B158" s="28" t="s">
        <v>166</v>
      </c>
      <c r="C158" s="5" t="s">
        <v>136</v>
      </c>
      <c r="D158" s="27" t="s">
        <v>137</v>
      </c>
      <c r="E158" s="4">
        <v>100</v>
      </c>
      <c r="F158" s="28">
        <v>0</v>
      </c>
      <c r="G158" s="28">
        <v>5.5</v>
      </c>
      <c r="H158" s="28">
        <v>0</v>
      </c>
      <c r="I158" s="27">
        <f t="shared" si="5"/>
        <v>85.5</v>
      </c>
      <c r="J158" s="28">
        <v>84.766666670000006</v>
      </c>
      <c r="K158" s="28">
        <v>0</v>
      </c>
      <c r="L158" s="28">
        <v>0</v>
      </c>
      <c r="M158" s="28">
        <f t="shared" si="6"/>
        <v>76.290000003000003</v>
      </c>
      <c r="N158" s="28">
        <v>90</v>
      </c>
      <c r="O158" s="28">
        <v>0</v>
      </c>
      <c r="P158" s="28">
        <v>0</v>
      </c>
      <c r="Q158" s="28">
        <v>0</v>
      </c>
      <c r="R158" s="27">
        <f t="shared" si="7"/>
        <v>62.999999999999993</v>
      </c>
      <c r="S158" s="28">
        <v>93.5</v>
      </c>
      <c r="T158" s="28">
        <v>1</v>
      </c>
      <c r="U158" s="28">
        <v>0</v>
      </c>
      <c r="V158" s="27">
        <f t="shared" si="8"/>
        <v>75.8</v>
      </c>
      <c r="W158" s="27">
        <f t="shared" si="9"/>
        <v>75.425000001499996</v>
      </c>
    </row>
    <row r="159" spans="1:23" ht="26" customHeight="1">
      <c r="A159" s="5">
        <v>2230202057</v>
      </c>
      <c r="B159" s="27" t="s">
        <v>167</v>
      </c>
      <c r="C159" s="5" t="s">
        <v>136</v>
      </c>
      <c r="D159" s="27" t="s">
        <v>137</v>
      </c>
      <c r="E159" s="27">
        <v>100</v>
      </c>
      <c r="F159" s="27">
        <v>0</v>
      </c>
      <c r="G159" s="27">
        <v>0</v>
      </c>
      <c r="H159" s="28">
        <v>0</v>
      </c>
      <c r="I159" s="27">
        <f t="shared" si="5"/>
        <v>80</v>
      </c>
      <c r="J159" s="27">
        <v>86.05238095</v>
      </c>
      <c r="K159" s="27">
        <v>0</v>
      </c>
      <c r="L159" s="27">
        <v>0</v>
      </c>
      <c r="M159" s="28">
        <f t="shared" si="6"/>
        <v>77.447142854999996</v>
      </c>
      <c r="N159" s="27">
        <v>90</v>
      </c>
      <c r="O159" s="28">
        <v>0</v>
      </c>
      <c r="P159" s="27">
        <v>4</v>
      </c>
      <c r="Q159" s="27">
        <v>0</v>
      </c>
      <c r="R159" s="27">
        <f t="shared" si="7"/>
        <v>67</v>
      </c>
      <c r="S159" s="27">
        <v>90</v>
      </c>
      <c r="T159" s="28">
        <v>0</v>
      </c>
      <c r="U159" s="27">
        <v>0</v>
      </c>
      <c r="V159" s="27">
        <f t="shared" si="8"/>
        <v>72</v>
      </c>
      <c r="W159" s="27">
        <f t="shared" si="9"/>
        <v>75.323571427499999</v>
      </c>
    </row>
    <row r="160" spans="1:23" ht="26" customHeight="1">
      <c r="A160" s="5">
        <v>2230202071</v>
      </c>
      <c r="B160" s="28" t="s">
        <v>168</v>
      </c>
      <c r="C160" s="5" t="s">
        <v>136</v>
      </c>
      <c r="D160" s="27" t="s">
        <v>137</v>
      </c>
      <c r="E160" s="27">
        <v>100</v>
      </c>
      <c r="F160" s="28">
        <v>2</v>
      </c>
      <c r="G160" s="28">
        <v>4</v>
      </c>
      <c r="H160" s="28">
        <v>0</v>
      </c>
      <c r="I160" s="27">
        <f t="shared" si="5"/>
        <v>86</v>
      </c>
      <c r="J160" s="28">
        <v>84.485714290000004</v>
      </c>
      <c r="K160" s="28">
        <v>0</v>
      </c>
      <c r="L160" s="28">
        <v>0</v>
      </c>
      <c r="M160" s="28">
        <f t="shared" si="6"/>
        <v>76.037142861000007</v>
      </c>
      <c r="N160" s="28">
        <v>91</v>
      </c>
      <c r="O160" s="28">
        <v>0</v>
      </c>
      <c r="P160" s="28">
        <v>0</v>
      </c>
      <c r="Q160" s="28">
        <v>0</v>
      </c>
      <c r="R160" s="27">
        <f t="shared" si="7"/>
        <v>63.699999999999996</v>
      </c>
      <c r="S160" s="28">
        <v>92</v>
      </c>
      <c r="T160" s="28">
        <v>0</v>
      </c>
      <c r="U160" s="27">
        <v>0</v>
      </c>
      <c r="V160" s="27">
        <f t="shared" si="8"/>
        <v>73.600000000000009</v>
      </c>
      <c r="W160" s="27">
        <f t="shared" si="9"/>
        <v>75.3185714305</v>
      </c>
    </row>
    <row r="161" spans="1:23" ht="26" customHeight="1">
      <c r="A161" s="5">
        <v>2230202059</v>
      </c>
      <c r="B161" s="27" t="s">
        <v>169</v>
      </c>
      <c r="C161" s="5" t="s">
        <v>136</v>
      </c>
      <c r="D161" s="27" t="s">
        <v>137</v>
      </c>
      <c r="E161" s="27">
        <v>100</v>
      </c>
      <c r="F161" s="27">
        <v>0</v>
      </c>
      <c r="G161" s="27">
        <v>2</v>
      </c>
      <c r="H161" s="28">
        <v>0</v>
      </c>
      <c r="I161" s="27">
        <f t="shared" si="5"/>
        <v>82</v>
      </c>
      <c r="J161" s="27">
        <v>86.247619049999997</v>
      </c>
      <c r="K161" s="27">
        <v>0</v>
      </c>
      <c r="L161" s="27">
        <v>0</v>
      </c>
      <c r="M161" s="28">
        <f t="shared" si="6"/>
        <v>77.622857144999998</v>
      </c>
      <c r="N161" s="27">
        <v>90</v>
      </c>
      <c r="O161" s="28">
        <v>0</v>
      </c>
      <c r="P161" s="27">
        <v>0</v>
      </c>
      <c r="Q161" s="27">
        <v>0</v>
      </c>
      <c r="R161" s="27">
        <f t="shared" si="7"/>
        <v>62.999999999999993</v>
      </c>
      <c r="S161" s="27">
        <v>93</v>
      </c>
      <c r="T161" s="27">
        <v>0.5</v>
      </c>
      <c r="U161" s="28">
        <v>0</v>
      </c>
      <c r="V161" s="27">
        <f t="shared" si="8"/>
        <v>74.900000000000006</v>
      </c>
      <c r="W161" s="27">
        <f t="shared" si="9"/>
        <v>75.301428572499987</v>
      </c>
    </row>
    <row r="162" spans="1:23" ht="26" customHeight="1">
      <c r="A162" s="5">
        <v>2230202156</v>
      </c>
      <c r="B162" s="28" t="s">
        <v>170</v>
      </c>
      <c r="C162" s="5" t="s">
        <v>136</v>
      </c>
      <c r="D162" s="27" t="s">
        <v>137</v>
      </c>
      <c r="E162" s="27">
        <v>100</v>
      </c>
      <c r="F162" s="28">
        <v>2</v>
      </c>
      <c r="G162" s="28">
        <v>2</v>
      </c>
      <c r="H162" s="28">
        <v>0</v>
      </c>
      <c r="I162" s="27">
        <f t="shared" si="5"/>
        <v>84</v>
      </c>
      <c r="J162" s="28">
        <v>85.585714289999999</v>
      </c>
      <c r="K162" s="28">
        <v>0</v>
      </c>
      <c r="L162" s="28">
        <v>0</v>
      </c>
      <c r="M162" s="28">
        <f t="shared" si="6"/>
        <v>77.027142861000002</v>
      </c>
      <c r="N162" s="28">
        <v>90</v>
      </c>
      <c r="O162" s="28">
        <v>0</v>
      </c>
      <c r="P162" s="28">
        <v>0</v>
      </c>
      <c r="Q162" s="27">
        <v>0</v>
      </c>
      <c r="R162" s="27">
        <f>N163*0.7+O162+P162</f>
        <v>62.999999999999993</v>
      </c>
      <c r="S162" s="28">
        <v>91</v>
      </c>
      <c r="T162" s="28">
        <v>0</v>
      </c>
      <c r="U162" s="28">
        <v>0</v>
      </c>
      <c r="V162" s="27">
        <f t="shared" si="8"/>
        <v>72.8</v>
      </c>
      <c r="W162" s="27">
        <f t="shared" si="9"/>
        <v>75.1935714305</v>
      </c>
    </row>
    <row r="163" spans="1:23" ht="26" customHeight="1">
      <c r="A163" s="5">
        <v>2230202058</v>
      </c>
      <c r="B163" s="27" t="s">
        <v>171</v>
      </c>
      <c r="C163" s="5" t="s">
        <v>136</v>
      </c>
      <c r="D163" s="27" t="s">
        <v>137</v>
      </c>
      <c r="E163" s="4">
        <v>100</v>
      </c>
      <c r="F163" s="27">
        <v>2</v>
      </c>
      <c r="G163" s="27">
        <v>4</v>
      </c>
      <c r="H163" s="27">
        <v>0</v>
      </c>
      <c r="I163" s="27">
        <f t="shared" si="5"/>
        <v>86</v>
      </c>
      <c r="J163" s="3">
        <v>84.361904761904796</v>
      </c>
      <c r="K163" s="27">
        <v>0</v>
      </c>
      <c r="L163" s="27">
        <v>0</v>
      </c>
      <c r="M163" s="28">
        <f t="shared" si="6"/>
        <v>75.925714285714321</v>
      </c>
      <c r="N163" s="27">
        <v>90</v>
      </c>
      <c r="O163" s="28">
        <v>0</v>
      </c>
      <c r="P163" s="27">
        <v>0</v>
      </c>
      <c r="Q163" s="28">
        <v>0</v>
      </c>
      <c r="R163" s="27">
        <f t="shared" ref="R163:R182" si="10">N163*0.7+O163+P163</f>
        <v>62.999999999999993</v>
      </c>
      <c r="S163" s="27">
        <v>91</v>
      </c>
      <c r="T163" s="27">
        <v>0.5</v>
      </c>
      <c r="U163" s="27">
        <v>0</v>
      </c>
      <c r="V163" s="27">
        <f t="shared" si="8"/>
        <v>73.3</v>
      </c>
      <c r="W163" s="27">
        <f t="shared" si="9"/>
        <v>75.092857142857156</v>
      </c>
    </row>
    <row r="164" spans="1:23" ht="26" customHeight="1">
      <c r="A164" s="5">
        <v>2230202166</v>
      </c>
      <c r="B164" s="28" t="s">
        <v>172</v>
      </c>
      <c r="C164" s="5" t="s">
        <v>136</v>
      </c>
      <c r="D164" s="27" t="s">
        <v>137</v>
      </c>
      <c r="E164" s="27">
        <v>100</v>
      </c>
      <c r="F164" s="28">
        <v>0</v>
      </c>
      <c r="G164" s="28">
        <v>4</v>
      </c>
      <c r="H164" s="27">
        <v>0</v>
      </c>
      <c r="I164" s="27">
        <f t="shared" si="5"/>
        <v>84</v>
      </c>
      <c r="J164" s="5">
        <v>83.957142860000005</v>
      </c>
      <c r="K164" s="27">
        <v>0</v>
      </c>
      <c r="L164" s="27">
        <v>0</v>
      </c>
      <c r="M164" s="28">
        <f t="shared" si="6"/>
        <v>75.561428574000004</v>
      </c>
      <c r="N164" s="28">
        <v>90</v>
      </c>
      <c r="O164" s="28">
        <v>0</v>
      </c>
      <c r="P164" s="27">
        <v>0</v>
      </c>
      <c r="Q164" s="28">
        <v>0</v>
      </c>
      <c r="R164" s="27">
        <f t="shared" si="10"/>
        <v>62.999999999999993</v>
      </c>
      <c r="S164" s="28">
        <v>96</v>
      </c>
      <c r="T164" s="28">
        <v>1.5</v>
      </c>
      <c r="U164" s="28">
        <v>0</v>
      </c>
      <c r="V164" s="27">
        <f t="shared" si="8"/>
        <v>78.300000000000011</v>
      </c>
      <c r="W164" s="27">
        <f t="shared" si="9"/>
        <v>75.010714286999999</v>
      </c>
    </row>
    <row r="165" spans="1:23" ht="26" customHeight="1">
      <c r="A165" s="5">
        <v>2230202147</v>
      </c>
      <c r="B165" s="28" t="s">
        <v>173</v>
      </c>
      <c r="C165" s="5" t="s">
        <v>136</v>
      </c>
      <c r="D165" s="27" t="s">
        <v>137</v>
      </c>
      <c r="E165" s="4">
        <v>100</v>
      </c>
      <c r="F165" s="28">
        <v>2</v>
      </c>
      <c r="G165" s="28">
        <v>3</v>
      </c>
      <c r="H165" s="28">
        <v>0</v>
      </c>
      <c r="I165" s="27">
        <f t="shared" si="5"/>
        <v>85</v>
      </c>
      <c r="J165" s="28">
        <v>84.271428569999998</v>
      </c>
      <c r="K165" s="27">
        <v>0</v>
      </c>
      <c r="L165" s="27">
        <v>0</v>
      </c>
      <c r="M165" s="28">
        <f t="shared" si="6"/>
        <v>75.844285713000005</v>
      </c>
      <c r="N165" s="28">
        <v>90</v>
      </c>
      <c r="O165" s="28">
        <v>0</v>
      </c>
      <c r="P165" s="27">
        <v>0</v>
      </c>
      <c r="Q165" s="28">
        <v>0</v>
      </c>
      <c r="R165" s="27">
        <f t="shared" si="10"/>
        <v>62.999999999999993</v>
      </c>
      <c r="S165" s="28">
        <v>93</v>
      </c>
      <c r="T165" s="28">
        <v>0</v>
      </c>
      <c r="U165" s="28">
        <v>0</v>
      </c>
      <c r="V165" s="27">
        <f t="shared" si="8"/>
        <v>74.400000000000006</v>
      </c>
      <c r="W165" s="27">
        <f t="shared" si="9"/>
        <v>74.962142856499995</v>
      </c>
    </row>
    <row r="166" spans="1:23" ht="26" customHeight="1">
      <c r="A166" s="5">
        <v>2230202158</v>
      </c>
      <c r="B166" s="28" t="s">
        <v>174</v>
      </c>
      <c r="C166" s="5" t="s">
        <v>136</v>
      </c>
      <c r="D166" s="27" t="s">
        <v>137</v>
      </c>
      <c r="E166" s="27">
        <v>100</v>
      </c>
      <c r="F166" s="28">
        <v>2</v>
      </c>
      <c r="G166" s="28">
        <v>3</v>
      </c>
      <c r="H166" s="28">
        <v>0</v>
      </c>
      <c r="I166" s="27">
        <f t="shared" si="5"/>
        <v>85</v>
      </c>
      <c r="J166" s="28">
        <v>84.571428569999995</v>
      </c>
      <c r="K166" s="28">
        <v>0</v>
      </c>
      <c r="L166" s="28">
        <v>0</v>
      </c>
      <c r="M166" s="28">
        <f t="shared" si="6"/>
        <v>76.114285713000001</v>
      </c>
      <c r="N166" s="28">
        <v>90</v>
      </c>
      <c r="O166" s="28">
        <v>0</v>
      </c>
      <c r="P166" s="28">
        <v>0</v>
      </c>
      <c r="Q166" s="27">
        <v>0</v>
      </c>
      <c r="R166" s="27">
        <f t="shared" si="10"/>
        <v>62.999999999999993</v>
      </c>
      <c r="S166" s="28">
        <v>91</v>
      </c>
      <c r="T166" s="28">
        <v>0</v>
      </c>
      <c r="U166" s="27">
        <v>0</v>
      </c>
      <c r="V166" s="27">
        <f t="shared" si="8"/>
        <v>72.8</v>
      </c>
      <c r="W166" s="27">
        <f t="shared" si="9"/>
        <v>74.937142856500003</v>
      </c>
    </row>
    <row r="167" spans="1:23" ht="26" customHeight="1">
      <c r="A167" s="5">
        <v>2230202163</v>
      </c>
      <c r="B167" s="28" t="s">
        <v>175</v>
      </c>
      <c r="C167" s="5" t="s">
        <v>136</v>
      </c>
      <c r="D167" s="27" t="s">
        <v>137</v>
      </c>
      <c r="E167" s="4">
        <v>100</v>
      </c>
      <c r="F167" s="28">
        <v>0</v>
      </c>
      <c r="G167" s="28">
        <v>4</v>
      </c>
      <c r="H167" s="27">
        <v>0</v>
      </c>
      <c r="I167" s="27">
        <f t="shared" si="5"/>
        <v>84</v>
      </c>
      <c r="J167" s="28">
        <v>84.6047619</v>
      </c>
      <c r="K167" s="27">
        <v>0</v>
      </c>
      <c r="L167" s="27">
        <v>0</v>
      </c>
      <c r="M167" s="28">
        <f t="shared" si="6"/>
        <v>76.144285710000005</v>
      </c>
      <c r="N167" s="28">
        <v>90</v>
      </c>
      <c r="O167" s="28">
        <v>0</v>
      </c>
      <c r="P167" s="27">
        <v>0</v>
      </c>
      <c r="Q167" s="27">
        <v>0</v>
      </c>
      <c r="R167" s="27">
        <f t="shared" si="10"/>
        <v>62.999999999999993</v>
      </c>
      <c r="S167" s="28">
        <v>92</v>
      </c>
      <c r="T167" s="28">
        <v>0</v>
      </c>
      <c r="U167" s="28">
        <v>0</v>
      </c>
      <c r="V167" s="27">
        <f t="shared" si="8"/>
        <v>73.600000000000009</v>
      </c>
      <c r="W167" s="27">
        <f t="shared" si="9"/>
        <v>74.832142855000001</v>
      </c>
    </row>
    <row r="168" spans="1:23" ht="26" customHeight="1">
      <c r="A168" s="5">
        <v>2230202164</v>
      </c>
      <c r="B168" s="28" t="s">
        <v>176</v>
      </c>
      <c r="C168" s="5" t="s">
        <v>136</v>
      </c>
      <c r="D168" s="27" t="s">
        <v>137</v>
      </c>
      <c r="E168" s="27">
        <v>100</v>
      </c>
      <c r="F168" s="28">
        <v>2</v>
      </c>
      <c r="G168" s="28">
        <v>0</v>
      </c>
      <c r="H168" s="28">
        <v>0</v>
      </c>
      <c r="I168" s="27">
        <f t="shared" si="5"/>
        <v>82</v>
      </c>
      <c r="J168" s="28">
        <v>84.628571429999994</v>
      </c>
      <c r="K168" s="28">
        <v>0</v>
      </c>
      <c r="L168" s="28">
        <v>0</v>
      </c>
      <c r="M168" s="28">
        <f t="shared" si="6"/>
        <v>76.165714287</v>
      </c>
      <c r="N168" s="28">
        <v>90</v>
      </c>
      <c r="O168" s="28">
        <v>1</v>
      </c>
      <c r="P168" s="28">
        <v>0</v>
      </c>
      <c r="Q168" s="28">
        <v>0</v>
      </c>
      <c r="R168" s="27">
        <f t="shared" si="10"/>
        <v>63.999999999999993</v>
      </c>
      <c r="S168" s="28">
        <v>94</v>
      </c>
      <c r="T168" s="28">
        <v>0</v>
      </c>
      <c r="U168" s="28">
        <v>0</v>
      </c>
      <c r="V168" s="27">
        <f t="shared" si="8"/>
        <v>75.2</v>
      </c>
      <c r="W168" s="27">
        <f t="shared" si="9"/>
        <v>74.802857143499992</v>
      </c>
    </row>
    <row r="169" spans="1:23" ht="26" customHeight="1">
      <c r="A169" s="5">
        <v>2230202132</v>
      </c>
      <c r="B169" s="28" t="s">
        <v>177</v>
      </c>
      <c r="C169" s="5" t="s">
        <v>136</v>
      </c>
      <c r="D169" s="27" t="s">
        <v>137</v>
      </c>
      <c r="E169" s="4">
        <v>100</v>
      </c>
      <c r="F169" s="28">
        <v>0</v>
      </c>
      <c r="G169" s="28">
        <v>0</v>
      </c>
      <c r="H169" s="28">
        <v>0</v>
      </c>
      <c r="I169" s="27">
        <f t="shared" si="5"/>
        <v>80</v>
      </c>
      <c r="J169" s="5">
        <v>86.280952380000002</v>
      </c>
      <c r="K169" s="28">
        <v>0</v>
      </c>
      <c r="L169" s="28">
        <v>0</v>
      </c>
      <c r="M169" s="28">
        <f t="shared" si="6"/>
        <v>77.652857142000002</v>
      </c>
      <c r="N169" s="28">
        <v>90</v>
      </c>
      <c r="O169" s="28">
        <v>0</v>
      </c>
      <c r="P169" s="28">
        <v>0</v>
      </c>
      <c r="Q169" s="28">
        <v>0</v>
      </c>
      <c r="R169" s="27">
        <f t="shared" si="10"/>
        <v>62.999999999999993</v>
      </c>
      <c r="S169" s="28">
        <v>91</v>
      </c>
      <c r="T169" s="28">
        <v>0</v>
      </c>
      <c r="U169" s="28">
        <v>0</v>
      </c>
      <c r="V169" s="27">
        <f t="shared" si="8"/>
        <v>72.8</v>
      </c>
      <c r="W169" s="27">
        <f t="shared" si="9"/>
        <v>74.706428571000004</v>
      </c>
    </row>
    <row r="170" spans="1:23" ht="26" customHeight="1">
      <c r="A170" s="5">
        <v>2230202137</v>
      </c>
      <c r="B170" s="28" t="s">
        <v>178</v>
      </c>
      <c r="C170" s="5" t="s">
        <v>136</v>
      </c>
      <c r="D170" s="27" t="s">
        <v>137</v>
      </c>
      <c r="E170" s="4">
        <v>100</v>
      </c>
      <c r="F170" s="28">
        <v>2</v>
      </c>
      <c r="G170" s="28">
        <v>2</v>
      </c>
      <c r="H170" s="28">
        <v>0</v>
      </c>
      <c r="I170" s="27">
        <f t="shared" si="5"/>
        <v>84</v>
      </c>
      <c r="J170" s="28">
        <v>83.828571429999997</v>
      </c>
      <c r="K170" s="28">
        <v>0</v>
      </c>
      <c r="L170" s="28">
        <v>0</v>
      </c>
      <c r="M170" s="28">
        <f t="shared" si="6"/>
        <v>75.445714287000001</v>
      </c>
      <c r="N170" s="28">
        <v>90</v>
      </c>
      <c r="O170" s="28">
        <v>0</v>
      </c>
      <c r="P170" s="28">
        <v>0</v>
      </c>
      <c r="Q170" s="28">
        <v>0</v>
      </c>
      <c r="R170" s="27">
        <f t="shared" si="10"/>
        <v>62.999999999999993</v>
      </c>
      <c r="S170" s="28">
        <v>91</v>
      </c>
      <c r="T170" s="28">
        <v>0</v>
      </c>
      <c r="U170" s="27">
        <v>0</v>
      </c>
      <c r="V170" s="27">
        <f t="shared" si="8"/>
        <v>72.8</v>
      </c>
      <c r="W170" s="27">
        <f t="shared" si="9"/>
        <v>74.4028571435</v>
      </c>
    </row>
    <row r="171" spans="1:23" ht="26" customHeight="1">
      <c r="A171" s="5">
        <v>2230202153</v>
      </c>
      <c r="B171" s="28" t="s">
        <v>179</v>
      </c>
      <c r="C171" s="5" t="s">
        <v>136</v>
      </c>
      <c r="D171" s="27" t="s">
        <v>137</v>
      </c>
      <c r="E171" s="4">
        <v>100</v>
      </c>
      <c r="F171" s="28">
        <v>0</v>
      </c>
      <c r="G171" s="28">
        <v>0</v>
      </c>
      <c r="H171" s="28">
        <v>0</v>
      </c>
      <c r="I171" s="27">
        <f t="shared" si="5"/>
        <v>80</v>
      </c>
      <c r="J171" s="28">
        <v>85.209523809999993</v>
      </c>
      <c r="K171" s="27">
        <v>0</v>
      </c>
      <c r="L171" s="27">
        <v>0</v>
      </c>
      <c r="M171" s="28">
        <f t="shared" si="6"/>
        <v>76.688571428999992</v>
      </c>
      <c r="N171" s="28">
        <v>90</v>
      </c>
      <c r="O171" s="28">
        <v>0</v>
      </c>
      <c r="P171" s="27">
        <v>0</v>
      </c>
      <c r="Q171" s="28">
        <v>0</v>
      </c>
      <c r="R171" s="27">
        <f t="shared" si="10"/>
        <v>62.999999999999993</v>
      </c>
      <c r="S171" s="28">
        <v>91</v>
      </c>
      <c r="T171" s="28">
        <v>0</v>
      </c>
      <c r="U171" s="28">
        <v>0</v>
      </c>
      <c r="V171" s="27">
        <f t="shared" si="8"/>
        <v>72.8</v>
      </c>
      <c r="W171" s="27">
        <f t="shared" si="9"/>
        <v>74.224285714499999</v>
      </c>
    </row>
    <row r="172" spans="1:23" ht="26" customHeight="1">
      <c r="A172" s="5">
        <v>2230202135</v>
      </c>
      <c r="B172" s="28" t="s">
        <v>180</v>
      </c>
      <c r="C172" s="5" t="s">
        <v>136</v>
      </c>
      <c r="D172" s="27" t="s">
        <v>137</v>
      </c>
      <c r="E172" s="4">
        <v>100</v>
      </c>
      <c r="F172" s="28">
        <v>2</v>
      </c>
      <c r="G172" s="28">
        <v>0</v>
      </c>
      <c r="H172" s="28">
        <v>0</v>
      </c>
      <c r="I172" s="27">
        <f t="shared" si="5"/>
        <v>82</v>
      </c>
      <c r="J172" s="5">
        <v>84.071428571428598</v>
      </c>
      <c r="K172" s="28">
        <v>0</v>
      </c>
      <c r="L172" s="28">
        <v>0</v>
      </c>
      <c r="M172" s="28">
        <f t="shared" si="6"/>
        <v>75.664285714285739</v>
      </c>
      <c r="N172" s="28">
        <v>90</v>
      </c>
      <c r="O172" s="28">
        <v>0</v>
      </c>
      <c r="P172" s="28">
        <v>0</v>
      </c>
      <c r="Q172" s="27">
        <v>0</v>
      </c>
      <c r="R172" s="27">
        <f t="shared" si="10"/>
        <v>62.999999999999993</v>
      </c>
      <c r="S172" s="28">
        <v>91</v>
      </c>
      <c r="T172" s="28">
        <v>0</v>
      </c>
      <c r="U172" s="28">
        <v>0</v>
      </c>
      <c r="V172" s="27">
        <f t="shared" si="8"/>
        <v>72.8</v>
      </c>
      <c r="W172" s="27">
        <f t="shared" si="9"/>
        <v>74.112142857142871</v>
      </c>
    </row>
    <row r="173" spans="1:23" ht="26" customHeight="1">
      <c r="A173" s="5">
        <v>2230202150</v>
      </c>
      <c r="B173" s="28" t="s">
        <v>181</v>
      </c>
      <c r="C173" s="5" t="s">
        <v>136</v>
      </c>
      <c r="D173" s="27" t="s">
        <v>137</v>
      </c>
      <c r="E173" s="27">
        <v>100</v>
      </c>
      <c r="F173" s="28">
        <v>0</v>
      </c>
      <c r="G173" s="28">
        <v>0</v>
      </c>
      <c r="H173" s="28">
        <v>0</v>
      </c>
      <c r="I173" s="27">
        <f t="shared" si="5"/>
        <v>80</v>
      </c>
      <c r="J173" s="5">
        <v>84.847619047619006</v>
      </c>
      <c r="K173" s="28">
        <v>0</v>
      </c>
      <c r="L173" s="28">
        <v>0</v>
      </c>
      <c r="M173" s="28">
        <f t="shared" si="6"/>
        <v>76.362857142857109</v>
      </c>
      <c r="N173" s="28">
        <v>90</v>
      </c>
      <c r="O173" s="28">
        <v>0</v>
      </c>
      <c r="P173" s="28">
        <v>0</v>
      </c>
      <c r="Q173" s="27">
        <v>0</v>
      </c>
      <c r="R173" s="27">
        <f t="shared" si="10"/>
        <v>62.999999999999993</v>
      </c>
      <c r="S173" s="28">
        <v>91</v>
      </c>
      <c r="T173" s="29">
        <v>0</v>
      </c>
      <c r="U173" s="28">
        <v>0</v>
      </c>
      <c r="V173" s="27">
        <f t="shared" si="8"/>
        <v>72.8</v>
      </c>
      <c r="W173" s="27">
        <f t="shared" si="9"/>
        <v>74.06142857142855</v>
      </c>
    </row>
    <row r="174" spans="1:23" ht="26" customHeight="1">
      <c r="A174" s="5">
        <v>2230202155</v>
      </c>
      <c r="B174" s="28" t="s">
        <v>182</v>
      </c>
      <c r="C174" s="5" t="s">
        <v>136</v>
      </c>
      <c r="D174" s="27" t="s">
        <v>137</v>
      </c>
      <c r="E174" s="4">
        <v>100</v>
      </c>
      <c r="F174" s="28">
        <v>2</v>
      </c>
      <c r="G174" s="28">
        <v>2</v>
      </c>
      <c r="H174" s="27">
        <v>0</v>
      </c>
      <c r="I174" s="27">
        <f t="shared" si="5"/>
        <v>84</v>
      </c>
      <c r="J174" s="28">
        <v>82.876190480000005</v>
      </c>
      <c r="K174" s="27">
        <v>0</v>
      </c>
      <c r="L174" s="27">
        <v>0</v>
      </c>
      <c r="M174" s="28">
        <f t="shared" si="6"/>
        <v>74.588571432000009</v>
      </c>
      <c r="N174" s="28">
        <v>90</v>
      </c>
      <c r="O174" s="28">
        <v>0</v>
      </c>
      <c r="P174" s="27">
        <v>0</v>
      </c>
      <c r="Q174" s="28">
        <v>0</v>
      </c>
      <c r="R174" s="27">
        <f t="shared" si="10"/>
        <v>62.999999999999993</v>
      </c>
      <c r="S174" s="28">
        <v>91</v>
      </c>
      <c r="T174" s="28">
        <v>0</v>
      </c>
      <c r="U174" s="27">
        <v>0</v>
      </c>
      <c r="V174" s="27">
        <f t="shared" si="8"/>
        <v>72.8</v>
      </c>
      <c r="W174" s="27">
        <f t="shared" si="9"/>
        <v>73.974285715999997</v>
      </c>
    </row>
    <row r="175" spans="1:23" ht="26" customHeight="1">
      <c r="A175" s="5">
        <v>2230202133</v>
      </c>
      <c r="B175" s="28" t="s">
        <v>183</v>
      </c>
      <c r="C175" s="5" t="s">
        <v>136</v>
      </c>
      <c r="D175" s="27" t="s">
        <v>137</v>
      </c>
      <c r="E175" s="27">
        <v>100</v>
      </c>
      <c r="F175" s="28">
        <v>0</v>
      </c>
      <c r="G175" s="28">
        <v>3</v>
      </c>
      <c r="H175" s="28">
        <v>0</v>
      </c>
      <c r="I175" s="27">
        <f t="shared" si="5"/>
        <v>83</v>
      </c>
      <c r="J175" s="5">
        <v>81.461904759999996</v>
      </c>
      <c r="K175" s="27">
        <v>0</v>
      </c>
      <c r="L175" s="27">
        <v>0</v>
      </c>
      <c r="M175" s="28">
        <f t="shared" si="6"/>
        <v>73.315714283999995</v>
      </c>
      <c r="N175" s="28">
        <v>90</v>
      </c>
      <c r="O175" s="28">
        <v>0</v>
      </c>
      <c r="P175" s="27">
        <v>0</v>
      </c>
      <c r="Q175" s="28">
        <v>0</v>
      </c>
      <c r="R175" s="27">
        <f t="shared" si="10"/>
        <v>62.999999999999993</v>
      </c>
      <c r="S175" s="28">
        <v>96</v>
      </c>
      <c r="T175" s="28">
        <v>0</v>
      </c>
      <c r="U175" s="27">
        <v>0</v>
      </c>
      <c r="V175" s="27">
        <f t="shared" si="8"/>
        <v>76.800000000000011</v>
      </c>
      <c r="W175" s="27">
        <f t="shared" si="9"/>
        <v>73.537857142000007</v>
      </c>
    </row>
    <row r="176" spans="1:23" ht="26" customHeight="1">
      <c r="A176" s="5">
        <v>2230202148</v>
      </c>
      <c r="B176" s="28" t="s">
        <v>184</v>
      </c>
      <c r="C176" s="5" t="s">
        <v>136</v>
      </c>
      <c r="D176" s="27" t="s">
        <v>137</v>
      </c>
      <c r="E176" s="27">
        <v>100</v>
      </c>
      <c r="F176" s="28">
        <v>0</v>
      </c>
      <c r="G176" s="28">
        <v>1</v>
      </c>
      <c r="H176" s="28">
        <v>0</v>
      </c>
      <c r="I176" s="27">
        <f t="shared" si="5"/>
        <v>81</v>
      </c>
      <c r="J176" s="28">
        <v>81.647619050000003</v>
      </c>
      <c r="K176" s="27">
        <v>0</v>
      </c>
      <c r="L176" s="27">
        <v>0</v>
      </c>
      <c r="M176" s="28">
        <f t="shared" si="6"/>
        <v>73.482857145000011</v>
      </c>
      <c r="N176" s="28">
        <v>90</v>
      </c>
      <c r="O176" s="28">
        <v>0</v>
      </c>
      <c r="P176" s="27">
        <v>0</v>
      </c>
      <c r="Q176" s="27">
        <v>0</v>
      </c>
      <c r="R176" s="27">
        <f t="shared" si="10"/>
        <v>62.999999999999993</v>
      </c>
      <c r="S176" s="28">
        <v>93.5</v>
      </c>
      <c r="T176" s="28">
        <v>0</v>
      </c>
      <c r="U176" s="28">
        <v>0</v>
      </c>
      <c r="V176" s="27">
        <f t="shared" si="8"/>
        <v>74.8</v>
      </c>
      <c r="W176" s="27">
        <f t="shared" si="9"/>
        <v>73.0214285725</v>
      </c>
    </row>
    <row r="177" spans="1:23" ht="26" customHeight="1">
      <c r="A177" s="5">
        <v>2230202160</v>
      </c>
      <c r="B177" s="28" t="s">
        <v>185</v>
      </c>
      <c r="C177" s="5" t="s">
        <v>136</v>
      </c>
      <c r="D177" s="27" t="s">
        <v>137</v>
      </c>
      <c r="E177" s="27">
        <v>100</v>
      </c>
      <c r="F177" s="28">
        <v>0</v>
      </c>
      <c r="G177" s="28">
        <v>0</v>
      </c>
      <c r="H177" s="28">
        <v>0</v>
      </c>
      <c r="I177" s="27">
        <f t="shared" si="5"/>
        <v>80</v>
      </c>
      <c r="J177" s="5">
        <v>82.47142857</v>
      </c>
      <c r="K177" s="28">
        <v>0</v>
      </c>
      <c r="L177" s="28">
        <v>0</v>
      </c>
      <c r="M177" s="28">
        <f t="shared" si="6"/>
        <v>74.224285713</v>
      </c>
      <c r="N177" s="28">
        <v>90</v>
      </c>
      <c r="O177" s="28">
        <v>0</v>
      </c>
      <c r="P177" s="28">
        <v>0</v>
      </c>
      <c r="Q177" s="28">
        <v>0</v>
      </c>
      <c r="R177" s="27">
        <f t="shared" si="10"/>
        <v>62.999999999999993</v>
      </c>
      <c r="S177" s="28">
        <v>91</v>
      </c>
      <c r="T177" s="28">
        <v>0</v>
      </c>
      <c r="U177" s="28">
        <v>0</v>
      </c>
      <c r="V177" s="27">
        <f t="shared" si="8"/>
        <v>72.8</v>
      </c>
      <c r="W177" s="27">
        <f t="shared" si="9"/>
        <v>72.992142856499996</v>
      </c>
    </row>
    <row r="178" spans="1:23" ht="26" customHeight="1">
      <c r="A178" s="5">
        <v>2230202159</v>
      </c>
      <c r="B178" s="28" t="s">
        <v>186</v>
      </c>
      <c r="C178" s="5" t="s">
        <v>136</v>
      </c>
      <c r="D178" s="27" t="s">
        <v>137</v>
      </c>
      <c r="E178" s="4">
        <v>100</v>
      </c>
      <c r="F178" s="28">
        <v>0</v>
      </c>
      <c r="G178" s="28">
        <v>0</v>
      </c>
      <c r="H178" s="27">
        <v>0</v>
      </c>
      <c r="I178" s="27">
        <f t="shared" si="5"/>
        <v>80</v>
      </c>
      <c r="J178" s="28">
        <v>82.176190480000002</v>
      </c>
      <c r="K178" s="27">
        <v>0</v>
      </c>
      <c r="L178" s="27">
        <v>0</v>
      </c>
      <c r="M178" s="28">
        <f t="shared" si="6"/>
        <v>73.958571431999999</v>
      </c>
      <c r="N178" s="28">
        <v>90</v>
      </c>
      <c r="O178" s="28">
        <v>0</v>
      </c>
      <c r="P178" s="27">
        <v>0</v>
      </c>
      <c r="Q178" s="27">
        <v>0</v>
      </c>
      <c r="R178" s="27">
        <f t="shared" si="10"/>
        <v>62.999999999999993</v>
      </c>
      <c r="S178" s="28">
        <v>91</v>
      </c>
      <c r="T178" s="28">
        <v>0</v>
      </c>
      <c r="U178" s="28">
        <v>0</v>
      </c>
      <c r="V178" s="27">
        <f t="shared" si="8"/>
        <v>72.8</v>
      </c>
      <c r="W178" s="27">
        <f t="shared" si="9"/>
        <v>72.859285716000002</v>
      </c>
    </row>
    <row r="179" spans="1:23" ht="26" customHeight="1">
      <c r="A179" s="5">
        <v>2230202152</v>
      </c>
      <c r="B179" s="28" t="s">
        <v>187</v>
      </c>
      <c r="C179" s="5" t="s">
        <v>136</v>
      </c>
      <c r="D179" s="27" t="s">
        <v>137</v>
      </c>
      <c r="E179" s="27">
        <v>100</v>
      </c>
      <c r="F179" s="28">
        <v>0</v>
      </c>
      <c r="G179" s="28">
        <v>0</v>
      </c>
      <c r="H179" s="28">
        <v>0</v>
      </c>
      <c r="I179" s="27">
        <f t="shared" si="5"/>
        <v>80</v>
      </c>
      <c r="J179" s="5">
        <v>81.842857140000007</v>
      </c>
      <c r="K179" s="28">
        <v>0</v>
      </c>
      <c r="L179" s="28">
        <v>0</v>
      </c>
      <c r="M179" s="28">
        <f t="shared" si="6"/>
        <v>73.658571426000009</v>
      </c>
      <c r="N179" s="28">
        <v>90</v>
      </c>
      <c r="O179" s="28">
        <v>0</v>
      </c>
      <c r="P179" s="28">
        <v>0</v>
      </c>
      <c r="Q179" s="28">
        <v>0</v>
      </c>
      <c r="R179" s="27">
        <f t="shared" si="10"/>
        <v>62.999999999999993</v>
      </c>
      <c r="S179" s="28">
        <v>92.5</v>
      </c>
      <c r="T179" s="28">
        <v>0</v>
      </c>
      <c r="U179" s="27">
        <v>0</v>
      </c>
      <c r="V179" s="27">
        <f t="shared" si="8"/>
        <v>74</v>
      </c>
      <c r="W179" s="27">
        <f t="shared" si="9"/>
        <v>72.829285713000004</v>
      </c>
    </row>
    <row r="180" spans="1:23" ht="26" customHeight="1">
      <c r="A180" s="5">
        <v>2230202149</v>
      </c>
      <c r="B180" s="28" t="s">
        <v>188</v>
      </c>
      <c r="C180" s="5" t="s">
        <v>136</v>
      </c>
      <c r="D180" s="27" t="s">
        <v>137</v>
      </c>
      <c r="E180" s="4">
        <v>100</v>
      </c>
      <c r="F180" s="28">
        <v>0</v>
      </c>
      <c r="G180" s="28">
        <v>1</v>
      </c>
      <c r="H180" s="28">
        <v>0</v>
      </c>
      <c r="I180" s="27">
        <f t="shared" si="5"/>
        <v>81</v>
      </c>
      <c r="J180" s="5">
        <v>81.366666670000001</v>
      </c>
      <c r="K180" s="28">
        <v>0</v>
      </c>
      <c r="L180" s="28">
        <v>0</v>
      </c>
      <c r="M180" s="28">
        <f t="shared" si="6"/>
        <v>73.230000003000001</v>
      </c>
      <c r="N180" s="28">
        <v>90</v>
      </c>
      <c r="O180" s="28">
        <v>0</v>
      </c>
      <c r="P180" s="28">
        <v>0</v>
      </c>
      <c r="Q180" s="28">
        <v>0</v>
      </c>
      <c r="R180" s="27">
        <f t="shared" si="10"/>
        <v>62.999999999999993</v>
      </c>
      <c r="S180" s="28">
        <v>91</v>
      </c>
      <c r="T180" s="28">
        <v>0</v>
      </c>
      <c r="U180" s="28">
        <v>0</v>
      </c>
      <c r="V180" s="27">
        <f t="shared" si="8"/>
        <v>72.8</v>
      </c>
      <c r="W180" s="27">
        <f t="shared" si="9"/>
        <v>72.695000001499992</v>
      </c>
    </row>
    <row r="181" spans="1:23" ht="26" customHeight="1">
      <c r="A181" s="5">
        <v>2230202069</v>
      </c>
      <c r="B181" s="28" t="s">
        <v>189</v>
      </c>
      <c r="C181" s="5" t="s">
        <v>136</v>
      </c>
      <c r="D181" s="27" t="s">
        <v>137</v>
      </c>
      <c r="E181" s="27">
        <v>100</v>
      </c>
      <c r="F181" s="28">
        <v>0</v>
      </c>
      <c r="G181" s="28">
        <v>1</v>
      </c>
      <c r="H181" s="27">
        <v>0</v>
      </c>
      <c r="I181" s="27">
        <f t="shared" si="5"/>
        <v>81</v>
      </c>
      <c r="J181" s="28">
        <v>81.357142859999996</v>
      </c>
      <c r="K181" s="27">
        <v>0</v>
      </c>
      <c r="L181" s="27">
        <v>0</v>
      </c>
      <c r="M181" s="28">
        <f t="shared" si="6"/>
        <v>73.221428574000001</v>
      </c>
      <c r="N181" s="28">
        <v>90</v>
      </c>
      <c r="O181" s="28">
        <v>0</v>
      </c>
      <c r="P181" s="27">
        <v>0</v>
      </c>
      <c r="Q181" s="28">
        <v>0</v>
      </c>
      <c r="R181" s="27">
        <f t="shared" si="10"/>
        <v>62.999999999999993</v>
      </c>
      <c r="S181" s="28">
        <v>91</v>
      </c>
      <c r="T181" s="28">
        <v>0</v>
      </c>
      <c r="U181" s="27">
        <v>0</v>
      </c>
      <c r="V181" s="27">
        <f t="shared" si="8"/>
        <v>72.8</v>
      </c>
      <c r="W181" s="27">
        <f t="shared" si="9"/>
        <v>72.690714286999992</v>
      </c>
    </row>
    <row r="182" spans="1:23" ht="26" customHeight="1">
      <c r="A182" s="5">
        <v>2230202073</v>
      </c>
      <c r="B182" s="28" t="s">
        <v>190</v>
      </c>
      <c r="C182" s="5" t="s">
        <v>136</v>
      </c>
      <c r="D182" s="27" t="s">
        <v>137</v>
      </c>
      <c r="E182" s="4">
        <v>100</v>
      </c>
      <c r="F182" s="28">
        <v>0</v>
      </c>
      <c r="G182" s="28">
        <v>0</v>
      </c>
      <c r="H182" s="28">
        <v>0</v>
      </c>
      <c r="I182" s="27">
        <f t="shared" si="5"/>
        <v>80</v>
      </c>
      <c r="J182" s="5">
        <v>81.585714285714303</v>
      </c>
      <c r="K182" s="28">
        <v>0</v>
      </c>
      <c r="L182" s="28">
        <v>0</v>
      </c>
      <c r="M182" s="28">
        <f t="shared" si="6"/>
        <v>73.427142857142869</v>
      </c>
      <c r="N182" s="28">
        <v>90</v>
      </c>
      <c r="O182" s="28">
        <v>0</v>
      </c>
      <c r="P182" s="28">
        <v>0</v>
      </c>
      <c r="Q182" s="27">
        <v>0</v>
      </c>
      <c r="R182" s="27">
        <f t="shared" si="10"/>
        <v>62.999999999999993</v>
      </c>
      <c r="S182" s="28">
        <v>92</v>
      </c>
      <c r="T182" s="28">
        <v>0</v>
      </c>
      <c r="U182" s="28">
        <v>0</v>
      </c>
      <c r="V182" s="27">
        <f t="shared" si="8"/>
        <v>73.600000000000009</v>
      </c>
      <c r="W182" s="27">
        <f t="shared" si="9"/>
        <v>72.673571428571435</v>
      </c>
    </row>
    <row r="183" spans="1:23" ht="26" customHeight="1">
      <c r="A183" s="5">
        <v>2230202140</v>
      </c>
      <c r="B183" s="29" t="s">
        <v>191</v>
      </c>
      <c r="C183" s="5" t="s">
        <v>136</v>
      </c>
      <c r="D183" s="4" t="s">
        <v>137</v>
      </c>
      <c r="E183" s="4">
        <v>100</v>
      </c>
      <c r="F183" s="28">
        <v>0</v>
      </c>
      <c r="G183" s="29">
        <v>0</v>
      </c>
      <c r="H183" s="28">
        <v>0</v>
      </c>
      <c r="I183" s="4">
        <f t="shared" si="5"/>
        <v>80</v>
      </c>
      <c r="J183" s="29">
        <v>81.44761905</v>
      </c>
      <c r="K183" s="27">
        <v>0</v>
      </c>
      <c r="L183" s="27">
        <v>0</v>
      </c>
      <c r="M183" s="28">
        <f t="shared" si="6"/>
        <v>73.302857145000004</v>
      </c>
      <c r="N183" s="29">
        <v>90</v>
      </c>
      <c r="O183" s="28">
        <v>0</v>
      </c>
      <c r="P183" s="27">
        <v>0</v>
      </c>
      <c r="Q183" s="28">
        <v>0</v>
      </c>
      <c r="R183" s="4">
        <v>63</v>
      </c>
      <c r="S183" s="29">
        <v>90</v>
      </c>
      <c r="T183" s="29">
        <v>0</v>
      </c>
      <c r="U183" s="28">
        <v>0</v>
      </c>
      <c r="V183" s="4">
        <f t="shared" si="8"/>
        <v>72</v>
      </c>
      <c r="W183" s="4">
        <f t="shared" si="9"/>
        <v>72.451428572500006</v>
      </c>
    </row>
    <row r="184" spans="1:23" ht="26" customHeight="1">
      <c r="A184" s="5">
        <v>2230202065</v>
      </c>
      <c r="B184" s="28" t="s">
        <v>192</v>
      </c>
      <c r="C184" s="5" t="s">
        <v>136</v>
      </c>
      <c r="D184" s="27" t="s">
        <v>137</v>
      </c>
      <c r="E184" s="27">
        <v>100</v>
      </c>
      <c r="F184" s="28">
        <v>0</v>
      </c>
      <c r="G184" s="28">
        <v>0</v>
      </c>
      <c r="H184" s="28">
        <v>0</v>
      </c>
      <c r="I184" s="27">
        <f t="shared" si="5"/>
        <v>80</v>
      </c>
      <c r="J184" s="5">
        <v>77.847619047619006</v>
      </c>
      <c r="K184" s="28">
        <v>0</v>
      </c>
      <c r="L184" s="28">
        <v>0</v>
      </c>
      <c r="M184" s="28">
        <f t="shared" si="6"/>
        <v>70.062857142857112</v>
      </c>
      <c r="N184" s="28">
        <v>91</v>
      </c>
      <c r="O184" s="28">
        <v>0</v>
      </c>
      <c r="P184" s="28">
        <v>0</v>
      </c>
      <c r="Q184" s="27">
        <v>0</v>
      </c>
      <c r="R184" s="27">
        <f>N184*0.7+O184+P184</f>
        <v>63.699999999999996</v>
      </c>
      <c r="S184" s="28">
        <v>93.5</v>
      </c>
      <c r="T184" s="28">
        <v>0</v>
      </c>
      <c r="U184" s="27">
        <v>0</v>
      </c>
      <c r="V184" s="27">
        <f t="shared" si="8"/>
        <v>74.8</v>
      </c>
      <c r="W184" s="27">
        <f t="shared" si="9"/>
        <v>71.251428571428562</v>
      </c>
    </row>
    <row r="185" spans="1:23" ht="26" customHeight="1">
      <c r="A185" s="30">
        <v>2230202064</v>
      </c>
      <c r="B185" s="30" t="s">
        <v>193</v>
      </c>
      <c r="C185" s="30" t="s">
        <v>136</v>
      </c>
      <c r="D185" s="30" t="s">
        <v>137</v>
      </c>
      <c r="E185" s="72" t="s">
        <v>345</v>
      </c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</row>
    <row r="188" spans="1:23" ht="48.75" customHeight="1">
      <c r="A188" s="74" t="s">
        <v>340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</row>
    <row r="189" spans="1:23">
      <c r="A189" s="75" t="s">
        <v>0</v>
      </c>
      <c r="B189" s="75" t="s">
        <v>1</v>
      </c>
      <c r="C189" s="75" t="s">
        <v>2</v>
      </c>
      <c r="D189" s="75" t="s">
        <v>3</v>
      </c>
      <c r="E189" s="75" t="s">
        <v>4</v>
      </c>
      <c r="F189" s="75"/>
      <c r="G189" s="75"/>
      <c r="H189" s="75"/>
      <c r="I189" s="75"/>
      <c r="J189" s="75" t="s">
        <v>5</v>
      </c>
      <c r="K189" s="75"/>
      <c r="L189" s="75"/>
      <c r="M189" s="75"/>
      <c r="N189" s="75" t="s">
        <v>6</v>
      </c>
      <c r="O189" s="75"/>
      <c r="P189" s="75"/>
      <c r="Q189" s="75"/>
      <c r="R189" s="75"/>
      <c r="S189" s="75" t="s">
        <v>7</v>
      </c>
      <c r="T189" s="75"/>
      <c r="U189" s="75"/>
      <c r="V189" s="75"/>
      <c r="W189" s="75" t="s">
        <v>8</v>
      </c>
    </row>
    <row r="190" spans="1:23">
      <c r="A190" s="63"/>
      <c r="B190" s="63"/>
      <c r="C190" s="63"/>
      <c r="D190" s="63"/>
      <c r="E190" s="63" t="s">
        <v>9</v>
      </c>
      <c r="F190" s="63" t="s">
        <v>10</v>
      </c>
      <c r="G190" s="63"/>
      <c r="H190" s="63" t="s">
        <v>11</v>
      </c>
      <c r="I190" s="63" t="s">
        <v>12</v>
      </c>
      <c r="J190" s="63" t="s">
        <v>9</v>
      </c>
      <c r="K190" s="63" t="s">
        <v>10</v>
      </c>
      <c r="L190" s="63"/>
      <c r="M190" s="63" t="s">
        <v>12</v>
      </c>
      <c r="N190" s="63" t="s">
        <v>9</v>
      </c>
      <c r="O190" s="63" t="s">
        <v>10</v>
      </c>
      <c r="P190" s="63"/>
      <c r="Q190" s="63" t="s">
        <v>11</v>
      </c>
      <c r="R190" s="63" t="s">
        <v>12</v>
      </c>
      <c r="S190" s="63" t="s">
        <v>9</v>
      </c>
      <c r="T190" s="63" t="s">
        <v>10</v>
      </c>
      <c r="U190" s="63" t="s">
        <v>11</v>
      </c>
      <c r="V190" s="63" t="s">
        <v>12</v>
      </c>
      <c r="W190" s="63"/>
    </row>
    <row r="191" spans="1:23" ht="15">
      <c r="A191" s="63"/>
      <c r="B191" s="63"/>
      <c r="C191" s="63"/>
      <c r="D191" s="63"/>
      <c r="E191" s="63"/>
      <c r="F191" s="31" t="s">
        <v>13</v>
      </c>
      <c r="G191" s="31" t="s">
        <v>14</v>
      </c>
      <c r="H191" s="63"/>
      <c r="I191" s="63"/>
      <c r="J191" s="63"/>
      <c r="K191" s="31" t="s">
        <v>15</v>
      </c>
      <c r="L191" s="31" t="s">
        <v>16</v>
      </c>
      <c r="M191" s="63"/>
      <c r="N191" s="63"/>
      <c r="O191" s="31" t="s">
        <v>17</v>
      </c>
      <c r="P191" s="31" t="s">
        <v>18</v>
      </c>
      <c r="Q191" s="63"/>
      <c r="R191" s="63"/>
      <c r="S191" s="63"/>
      <c r="T191" s="63"/>
      <c r="U191" s="63"/>
      <c r="V191" s="63"/>
      <c r="W191" s="63"/>
    </row>
    <row r="192" spans="1:23" ht="26" customHeight="1">
      <c r="A192" s="32">
        <v>2130021034</v>
      </c>
      <c r="B192" s="32" t="s">
        <v>194</v>
      </c>
      <c r="C192" s="27" t="s">
        <v>195</v>
      </c>
      <c r="D192" s="27" t="s">
        <v>21</v>
      </c>
      <c r="E192" s="27">
        <v>100</v>
      </c>
      <c r="F192" s="27">
        <v>0</v>
      </c>
      <c r="G192" s="27">
        <v>2</v>
      </c>
      <c r="H192" s="27">
        <v>0</v>
      </c>
      <c r="I192" s="27">
        <f t="shared" ref="I192:I227" si="11">E192*0.8+F192+G192</f>
        <v>82</v>
      </c>
      <c r="J192" s="27">
        <v>90</v>
      </c>
      <c r="K192" s="27">
        <v>0</v>
      </c>
      <c r="L192" s="27">
        <v>0</v>
      </c>
      <c r="M192" s="27">
        <f t="shared" ref="M192:M227" si="12">J192*0.9+L192+K192</f>
        <v>81</v>
      </c>
      <c r="N192" s="27">
        <v>90</v>
      </c>
      <c r="O192" s="27">
        <v>30</v>
      </c>
      <c r="P192" s="27">
        <v>0</v>
      </c>
      <c r="Q192" s="27">
        <v>0</v>
      </c>
      <c r="R192" s="27">
        <f t="shared" ref="R192:R227" si="13">N192*0.7+O192+P192</f>
        <v>93</v>
      </c>
      <c r="S192" s="27">
        <v>90</v>
      </c>
      <c r="T192" s="27">
        <v>0.5</v>
      </c>
      <c r="U192" s="27">
        <v>0</v>
      </c>
      <c r="V192" s="27">
        <f t="shared" ref="V192:V227" si="14">S192*0.8+T192</f>
        <v>72.5</v>
      </c>
      <c r="W192" s="27">
        <f t="shared" ref="W192:W227" si="15">I192*0.2+M192*0.2+R192*0.5+V192*0.1</f>
        <v>86.35</v>
      </c>
    </row>
    <row r="193" spans="1:23" ht="26" customHeight="1">
      <c r="A193" s="32">
        <v>2130021036</v>
      </c>
      <c r="B193" s="32" t="s">
        <v>196</v>
      </c>
      <c r="C193" s="27" t="s">
        <v>195</v>
      </c>
      <c r="D193" s="27" t="s">
        <v>21</v>
      </c>
      <c r="E193" s="27">
        <v>100</v>
      </c>
      <c r="F193" s="27">
        <v>2</v>
      </c>
      <c r="G193" s="27">
        <v>9</v>
      </c>
      <c r="H193" s="27">
        <v>0</v>
      </c>
      <c r="I193" s="27">
        <f t="shared" si="11"/>
        <v>91</v>
      </c>
      <c r="J193" s="27">
        <v>90</v>
      </c>
      <c r="K193" s="27">
        <v>0</v>
      </c>
      <c r="L193" s="27">
        <v>0</v>
      </c>
      <c r="M193" s="27">
        <f t="shared" si="12"/>
        <v>81</v>
      </c>
      <c r="N193" s="27">
        <v>92</v>
      </c>
      <c r="O193" s="27">
        <v>47.9</v>
      </c>
      <c r="P193" s="27">
        <v>0</v>
      </c>
      <c r="Q193" s="27">
        <v>0</v>
      </c>
      <c r="R193" s="27">
        <f t="shared" si="13"/>
        <v>112.29999999999998</v>
      </c>
      <c r="S193" s="27">
        <v>96</v>
      </c>
      <c r="T193" s="27">
        <v>1.5</v>
      </c>
      <c r="U193" s="27">
        <v>0</v>
      </c>
      <c r="V193" s="27">
        <f t="shared" si="14"/>
        <v>78.300000000000011</v>
      </c>
      <c r="W193" s="27">
        <f t="shared" si="15"/>
        <v>98.379999999999981</v>
      </c>
    </row>
    <row r="194" spans="1:23" ht="26" customHeight="1">
      <c r="A194" s="32">
        <v>2130021033</v>
      </c>
      <c r="B194" s="32" t="s">
        <v>197</v>
      </c>
      <c r="C194" s="27" t="s">
        <v>195</v>
      </c>
      <c r="D194" s="27" t="s">
        <v>21</v>
      </c>
      <c r="E194" s="27">
        <v>100</v>
      </c>
      <c r="F194" s="27">
        <v>6</v>
      </c>
      <c r="G194" s="27">
        <v>8</v>
      </c>
      <c r="H194" s="27">
        <v>0</v>
      </c>
      <c r="I194" s="27">
        <f t="shared" si="11"/>
        <v>94</v>
      </c>
      <c r="J194" s="27">
        <v>90</v>
      </c>
      <c r="K194" s="27">
        <v>0</v>
      </c>
      <c r="L194" s="27">
        <v>0</v>
      </c>
      <c r="M194" s="27">
        <f t="shared" si="12"/>
        <v>81</v>
      </c>
      <c r="N194" s="27">
        <v>92</v>
      </c>
      <c r="O194" s="27">
        <v>0</v>
      </c>
      <c r="P194" s="27">
        <v>0</v>
      </c>
      <c r="Q194" s="27">
        <v>0</v>
      </c>
      <c r="R194" s="27">
        <f t="shared" si="13"/>
        <v>64.399999999999991</v>
      </c>
      <c r="S194" s="27">
        <v>96</v>
      </c>
      <c r="T194" s="27">
        <v>1.5</v>
      </c>
      <c r="U194" s="27">
        <v>0</v>
      </c>
      <c r="V194" s="27">
        <f t="shared" si="14"/>
        <v>78.300000000000011</v>
      </c>
      <c r="W194" s="27">
        <f t="shared" si="15"/>
        <v>75.029999999999987</v>
      </c>
    </row>
    <row r="195" spans="1:23" ht="26" customHeight="1">
      <c r="A195" s="28">
        <v>2130021035</v>
      </c>
      <c r="B195" s="32" t="s">
        <v>198</v>
      </c>
      <c r="C195" s="27" t="s">
        <v>195</v>
      </c>
      <c r="D195" s="27" t="s">
        <v>21</v>
      </c>
      <c r="E195" s="27">
        <v>100</v>
      </c>
      <c r="F195" s="27">
        <v>0</v>
      </c>
      <c r="G195" s="27">
        <v>0</v>
      </c>
      <c r="H195" s="27">
        <v>0</v>
      </c>
      <c r="I195" s="27">
        <f t="shared" si="11"/>
        <v>80</v>
      </c>
      <c r="J195" s="27">
        <v>90</v>
      </c>
      <c r="K195" s="27">
        <v>0</v>
      </c>
      <c r="L195" s="27">
        <v>0</v>
      </c>
      <c r="M195" s="27">
        <f t="shared" si="12"/>
        <v>81</v>
      </c>
      <c r="N195" s="27">
        <v>90</v>
      </c>
      <c r="O195" s="28">
        <v>0</v>
      </c>
      <c r="P195" s="27">
        <v>0</v>
      </c>
      <c r="Q195" s="27">
        <v>0</v>
      </c>
      <c r="R195" s="27">
        <f t="shared" si="13"/>
        <v>62.999999999999993</v>
      </c>
      <c r="S195" s="27">
        <v>90</v>
      </c>
      <c r="T195" s="27">
        <v>0.5</v>
      </c>
      <c r="U195" s="27">
        <v>0</v>
      </c>
      <c r="V195" s="27">
        <f t="shared" si="14"/>
        <v>72.5</v>
      </c>
      <c r="W195" s="27">
        <f t="shared" si="15"/>
        <v>70.95</v>
      </c>
    </row>
    <row r="196" spans="1:23" ht="26" customHeight="1">
      <c r="A196" s="32">
        <v>2130021008</v>
      </c>
      <c r="B196" s="32" t="s">
        <v>199</v>
      </c>
      <c r="C196" s="27" t="s">
        <v>195</v>
      </c>
      <c r="D196" s="27" t="s">
        <v>21</v>
      </c>
      <c r="E196" s="27">
        <v>100</v>
      </c>
      <c r="F196" s="27">
        <v>0</v>
      </c>
      <c r="G196" s="27">
        <v>6</v>
      </c>
      <c r="H196" s="27">
        <v>0</v>
      </c>
      <c r="I196" s="27">
        <f t="shared" si="11"/>
        <v>86</v>
      </c>
      <c r="J196" s="27">
        <v>90</v>
      </c>
      <c r="K196" s="27">
        <v>0</v>
      </c>
      <c r="L196" s="27">
        <v>0</v>
      </c>
      <c r="M196" s="27">
        <f t="shared" si="12"/>
        <v>81</v>
      </c>
      <c r="N196" s="27">
        <v>90</v>
      </c>
      <c r="O196" s="27">
        <v>21</v>
      </c>
      <c r="P196" s="27">
        <v>0</v>
      </c>
      <c r="Q196" s="27">
        <v>0</v>
      </c>
      <c r="R196" s="27">
        <f t="shared" si="13"/>
        <v>84</v>
      </c>
      <c r="S196" s="27">
        <v>90</v>
      </c>
      <c r="T196" s="27">
        <v>1</v>
      </c>
      <c r="U196" s="27">
        <v>0</v>
      </c>
      <c r="V196" s="27">
        <f t="shared" si="14"/>
        <v>73</v>
      </c>
      <c r="W196" s="27">
        <f t="shared" si="15"/>
        <v>82.7</v>
      </c>
    </row>
    <row r="197" spans="1:23" ht="26" customHeight="1">
      <c r="A197" s="32">
        <v>2130021009</v>
      </c>
      <c r="B197" s="32" t="s">
        <v>200</v>
      </c>
      <c r="C197" s="27" t="s">
        <v>195</v>
      </c>
      <c r="D197" s="27" t="s">
        <v>21</v>
      </c>
      <c r="E197" s="27">
        <v>100</v>
      </c>
      <c r="F197" s="27">
        <v>1</v>
      </c>
      <c r="G197" s="27">
        <v>2</v>
      </c>
      <c r="H197" s="27">
        <v>0</v>
      </c>
      <c r="I197" s="27">
        <f t="shared" si="11"/>
        <v>83</v>
      </c>
      <c r="J197" s="27">
        <v>90</v>
      </c>
      <c r="K197" s="27">
        <v>0</v>
      </c>
      <c r="L197" s="27">
        <v>0</v>
      </c>
      <c r="M197" s="27">
        <f t="shared" si="12"/>
        <v>81</v>
      </c>
      <c r="N197" s="27">
        <v>90</v>
      </c>
      <c r="O197" s="27">
        <v>0</v>
      </c>
      <c r="P197" s="27">
        <v>0.5</v>
      </c>
      <c r="Q197" s="27">
        <v>0</v>
      </c>
      <c r="R197" s="27">
        <f t="shared" si="13"/>
        <v>63.499999999999993</v>
      </c>
      <c r="S197" s="27">
        <v>92</v>
      </c>
      <c r="T197" s="27">
        <v>0</v>
      </c>
      <c r="U197" s="27">
        <v>0</v>
      </c>
      <c r="V197" s="27">
        <f t="shared" si="14"/>
        <v>73.600000000000009</v>
      </c>
      <c r="W197" s="27">
        <f t="shared" si="15"/>
        <v>71.91</v>
      </c>
    </row>
    <row r="198" spans="1:23" ht="26" customHeight="1">
      <c r="A198" s="32">
        <v>2130021010</v>
      </c>
      <c r="B198" s="32" t="s">
        <v>201</v>
      </c>
      <c r="C198" s="27" t="s">
        <v>195</v>
      </c>
      <c r="D198" s="27" t="s">
        <v>21</v>
      </c>
      <c r="E198" s="27">
        <v>100</v>
      </c>
      <c r="F198" s="27">
        <v>0</v>
      </c>
      <c r="G198" s="27">
        <v>0</v>
      </c>
      <c r="H198" s="27">
        <v>0</v>
      </c>
      <c r="I198" s="27">
        <f t="shared" si="11"/>
        <v>80</v>
      </c>
      <c r="J198" s="27">
        <v>90</v>
      </c>
      <c r="K198" s="27">
        <v>0</v>
      </c>
      <c r="L198" s="27">
        <v>0</v>
      </c>
      <c r="M198" s="27">
        <f t="shared" si="12"/>
        <v>81</v>
      </c>
      <c r="N198" s="27">
        <v>90</v>
      </c>
      <c r="O198" s="27">
        <v>0</v>
      </c>
      <c r="P198" s="27">
        <v>0</v>
      </c>
      <c r="Q198" s="27">
        <v>0</v>
      </c>
      <c r="R198" s="27">
        <f t="shared" si="13"/>
        <v>62.999999999999993</v>
      </c>
      <c r="S198" s="27">
        <v>92</v>
      </c>
      <c r="T198" s="27">
        <v>0</v>
      </c>
      <c r="U198" s="27">
        <v>0</v>
      </c>
      <c r="V198" s="27">
        <f t="shared" si="14"/>
        <v>73.600000000000009</v>
      </c>
      <c r="W198" s="27">
        <f t="shared" si="15"/>
        <v>71.06</v>
      </c>
    </row>
    <row r="199" spans="1:23" ht="26" customHeight="1">
      <c r="A199" s="32">
        <v>2130021011</v>
      </c>
      <c r="B199" s="32" t="s">
        <v>202</v>
      </c>
      <c r="C199" s="27" t="s">
        <v>195</v>
      </c>
      <c r="D199" s="27" t="s">
        <v>21</v>
      </c>
      <c r="E199" s="27">
        <v>100</v>
      </c>
      <c r="F199" s="27">
        <v>1</v>
      </c>
      <c r="G199" s="27">
        <v>2</v>
      </c>
      <c r="H199" s="27">
        <v>0</v>
      </c>
      <c r="I199" s="27">
        <f t="shared" si="11"/>
        <v>83</v>
      </c>
      <c r="J199" s="27">
        <v>90</v>
      </c>
      <c r="K199" s="27">
        <v>0</v>
      </c>
      <c r="L199" s="27">
        <v>0</v>
      </c>
      <c r="M199" s="27">
        <f t="shared" si="12"/>
        <v>81</v>
      </c>
      <c r="N199" s="27">
        <v>90</v>
      </c>
      <c r="O199" s="27">
        <v>9</v>
      </c>
      <c r="P199" s="27">
        <v>3</v>
      </c>
      <c r="Q199" s="27">
        <v>0</v>
      </c>
      <c r="R199" s="27">
        <f t="shared" si="13"/>
        <v>75</v>
      </c>
      <c r="S199" s="27">
        <v>92</v>
      </c>
      <c r="T199" s="27">
        <v>2</v>
      </c>
      <c r="U199" s="27">
        <v>0</v>
      </c>
      <c r="V199" s="27">
        <f t="shared" si="14"/>
        <v>75.600000000000009</v>
      </c>
      <c r="W199" s="27">
        <f t="shared" si="15"/>
        <v>77.86</v>
      </c>
    </row>
    <row r="200" spans="1:23" ht="26" customHeight="1">
      <c r="A200" s="33">
        <v>2130021029</v>
      </c>
      <c r="B200" s="33" t="s">
        <v>203</v>
      </c>
      <c r="C200" s="27" t="s">
        <v>195</v>
      </c>
      <c r="D200" s="27" t="s">
        <v>21</v>
      </c>
      <c r="E200" s="34">
        <v>100</v>
      </c>
      <c r="F200" s="27">
        <v>0</v>
      </c>
      <c r="G200" s="27">
        <v>0</v>
      </c>
      <c r="H200" s="27">
        <v>0</v>
      </c>
      <c r="I200" s="27">
        <f t="shared" si="11"/>
        <v>80</v>
      </c>
      <c r="J200" s="27">
        <v>90</v>
      </c>
      <c r="K200" s="27">
        <v>0</v>
      </c>
      <c r="L200" s="27">
        <v>2</v>
      </c>
      <c r="M200" s="27">
        <f t="shared" si="12"/>
        <v>83</v>
      </c>
      <c r="N200" s="27">
        <v>90</v>
      </c>
      <c r="O200" s="27">
        <v>9</v>
      </c>
      <c r="P200" s="27">
        <v>0</v>
      </c>
      <c r="Q200" s="27">
        <v>0</v>
      </c>
      <c r="R200" s="27">
        <f t="shared" si="13"/>
        <v>72</v>
      </c>
      <c r="S200" s="27">
        <v>90</v>
      </c>
      <c r="T200" s="27">
        <v>2</v>
      </c>
      <c r="U200" s="27">
        <v>0</v>
      </c>
      <c r="V200" s="27">
        <f t="shared" si="14"/>
        <v>74</v>
      </c>
      <c r="W200" s="27">
        <f t="shared" si="15"/>
        <v>76</v>
      </c>
    </row>
    <row r="201" spans="1:23" ht="26" customHeight="1">
      <c r="A201" s="32">
        <v>2130021030</v>
      </c>
      <c r="B201" s="32" t="s">
        <v>204</v>
      </c>
      <c r="C201" s="27" t="s">
        <v>195</v>
      </c>
      <c r="D201" s="27" t="s">
        <v>21</v>
      </c>
      <c r="E201" s="34">
        <v>100</v>
      </c>
      <c r="F201" s="27">
        <v>0</v>
      </c>
      <c r="G201" s="27">
        <v>2</v>
      </c>
      <c r="H201" s="27">
        <v>0</v>
      </c>
      <c r="I201" s="27">
        <f t="shared" si="11"/>
        <v>82</v>
      </c>
      <c r="J201" s="27">
        <v>90</v>
      </c>
      <c r="K201" s="27">
        <v>0</v>
      </c>
      <c r="L201" s="27">
        <v>0</v>
      </c>
      <c r="M201" s="27">
        <f t="shared" si="12"/>
        <v>81</v>
      </c>
      <c r="N201" s="27">
        <v>90</v>
      </c>
      <c r="O201" s="27">
        <v>9</v>
      </c>
      <c r="P201" s="27">
        <v>0</v>
      </c>
      <c r="Q201" s="27">
        <v>0</v>
      </c>
      <c r="R201" s="27">
        <f t="shared" si="13"/>
        <v>72</v>
      </c>
      <c r="S201" s="27">
        <v>90</v>
      </c>
      <c r="T201" s="27">
        <v>0</v>
      </c>
      <c r="U201" s="27">
        <v>0</v>
      </c>
      <c r="V201" s="27">
        <f t="shared" si="14"/>
        <v>72</v>
      </c>
      <c r="W201" s="27">
        <f t="shared" si="15"/>
        <v>75.8</v>
      </c>
    </row>
    <row r="202" spans="1:23" ht="26" customHeight="1">
      <c r="A202" s="33">
        <v>2130021032</v>
      </c>
      <c r="B202" s="33" t="s">
        <v>205</v>
      </c>
      <c r="C202" s="27" t="s">
        <v>195</v>
      </c>
      <c r="D202" s="27" t="s">
        <v>21</v>
      </c>
      <c r="E202" s="34">
        <v>100</v>
      </c>
      <c r="F202" s="27">
        <v>0</v>
      </c>
      <c r="G202" s="27">
        <v>2</v>
      </c>
      <c r="H202" s="27">
        <v>0</v>
      </c>
      <c r="I202" s="27">
        <f t="shared" si="11"/>
        <v>82</v>
      </c>
      <c r="J202" s="27">
        <v>90</v>
      </c>
      <c r="K202" s="27">
        <v>0</v>
      </c>
      <c r="L202" s="27">
        <v>0</v>
      </c>
      <c r="M202" s="27">
        <f t="shared" si="12"/>
        <v>81</v>
      </c>
      <c r="N202" s="27">
        <v>90</v>
      </c>
      <c r="O202" s="27">
        <v>0</v>
      </c>
      <c r="P202" s="27">
        <v>0</v>
      </c>
      <c r="Q202" s="27">
        <v>0</v>
      </c>
      <c r="R202" s="27">
        <f t="shared" si="13"/>
        <v>62.999999999999993</v>
      </c>
      <c r="S202" s="27">
        <v>90</v>
      </c>
      <c r="T202" s="27">
        <v>0</v>
      </c>
      <c r="U202" s="27">
        <v>0</v>
      </c>
      <c r="V202" s="27">
        <f t="shared" si="14"/>
        <v>72</v>
      </c>
      <c r="W202" s="27">
        <f t="shared" si="15"/>
        <v>71.3</v>
      </c>
    </row>
    <row r="203" spans="1:23" ht="26" customHeight="1">
      <c r="A203" s="27">
        <v>2130021031</v>
      </c>
      <c r="B203" s="35" t="s">
        <v>206</v>
      </c>
      <c r="C203" s="27" t="s">
        <v>195</v>
      </c>
      <c r="D203" s="27" t="s">
        <v>21</v>
      </c>
      <c r="E203" s="34">
        <v>100</v>
      </c>
      <c r="F203" s="27">
        <v>0</v>
      </c>
      <c r="G203" s="27">
        <v>0</v>
      </c>
      <c r="H203" s="27">
        <v>0</v>
      </c>
      <c r="I203" s="27">
        <f t="shared" si="11"/>
        <v>80</v>
      </c>
      <c r="J203" s="27">
        <v>90</v>
      </c>
      <c r="K203" s="27">
        <v>0</v>
      </c>
      <c r="L203" s="27">
        <v>0</v>
      </c>
      <c r="M203" s="27">
        <f t="shared" si="12"/>
        <v>81</v>
      </c>
      <c r="N203" s="27">
        <v>90</v>
      </c>
      <c r="O203" s="27">
        <v>0</v>
      </c>
      <c r="P203" s="27">
        <v>0</v>
      </c>
      <c r="Q203" s="27">
        <v>0</v>
      </c>
      <c r="R203" s="27">
        <f t="shared" si="13"/>
        <v>62.999999999999993</v>
      </c>
      <c r="S203" s="27">
        <v>90</v>
      </c>
      <c r="T203" s="27">
        <v>0</v>
      </c>
      <c r="U203" s="27">
        <v>0</v>
      </c>
      <c r="V203" s="27">
        <f t="shared" si="14"/>
        <v>72</v>
      </c>
      <c r="W203" s="27">
        <f t="shared" si="15"/>
        <v>70.900000000000006</v>
      </c>
    </row>
    <row r="204" spans="1:23" ht="26" customHeight="1">
      <c r="A204" s="36">
        <v>2130021022</v>
      </c>
      <c r="B204" s="33" t="s">
        <v>207</v>
      </c>
      <c r="C204" s="27" t="s">
        <v>195</v>
      </c>
      <c r="D204" s="28" t="s">
        <v>21</v>
      </c>
      <c r="E204" s="27">
        <v>100</v>
      </c>
      <c r="F204" s="27">
        <v>0</v>
      </c>
      <c r="G204" s="27">
        <v>2</v>
      </c>
      <c r="H204" s="27">
        <v>0</v>
      </c>
      <c r="I204" s="27">
        <f t="shared" si="11"/>
        <v>82</v>
      </c>
      <c r="J204" s="27">
        <v>90</v>
      </c>
      <c r="K204" s="27">
        <v>0</v>
      </c>
      <c r="L204" s="27">
        <v>0</v>
      </c>
      <c r="M204" s="27">
        <f t="shared" si="12"/>
        <v>81</v>
      </c>
      <c r="N204" s="27">
        <v>90</v>
      </c>
      <c r="O204" s="27">
        <v>1.8</v>
      </c>
      <c r="P204" s="27">
        <v>0</v>
      </c>
      <c r="Q204" s="27">
        <v>0</v>
      </c>
      <c r="R204" s="27">
        <f t="shared" si="13"/>
        <v>64.8</v>
      </c>
      <c r="S204" s="27">
        <v>90</v>
      </c>
      <c r="T204" s="27">
        <v>0</v>
      </c>
      <c r="U204" s="27">
        <v>0</v>
      </c>
      <c r="V204" s="27">
        <f t="shared" si="14"/>
        <v>72</v>
      </c>
      <c r="W204" s="27">
        <f t="shared" si="15"/>
        <v>72.2</v>
      </c>
    </row>
    <row r="205" spans="1:23" ht="26" customHeight="1">
      <c r="A205" s="28">
        <v>2130021012</v>
      </c>
      <c r="B205" s="32" t="s">
        <v>208</v>
      </c>
      <c r="C205" s="27" t="s">
        <v>195</v>
      </c>
      <c r="D205" s="28" t="s">
        <v>21</v>
      </c>
      <c r="E205" s="27">
        <v>100</v>
      </c>
      <c r="F205" s="27">
        <v>1</v>
      </c>
      <c r="G205" s="27">
        <v>4</v>
      </c>
      <c r="H205" s="27">
        <v>0</v>
      </c>
      <c r="I205" s="27">
        <f t="shared" si="11"/>
        <v>85</v>
      </c>
      <c r="J205" s="27">
        <v>90</v>
      </c>
      <c r="K205" s="27">
        <v>0</v>
      </c>
      <c r="L205" s="27">
        <v>0</v>
      </c>
      <c r="M205" s="27">
        <f t="shared" si="12"/>
        <v>81</v>
      </c>
      <c r="N205" s="27">
        <v>90</v>
      </c>
      <c r="O205" s="27">
        <v>39</v>
      </c>
      <c r="P205" s="27">
        <v>0</v>
      </c>
      <c r="Q205" s="27">
        <v>0</v>
      </c>
      <c r="R205" s="27">
        <f t="shared" si="13"/>
        <v>102</v>
      </c>
      <c r="S205" s="27">
        <v>92</v>
      </c>
      <c r="T205" s="27">
        <v>0</v>
      </c>
      <c r="U205" s="27">
        <v>0</v>
      </c>
      <c r="V205" s="27">
        <f t="shared" si="14"/>
        <v>73.600000000000009</v>
      </c>
      <c r="W205" s="27">
        <f t="shared" si="15"/>
        <v>91.56</v>
      </c>
    </row>
    <row r="206" spans="1:23" ht="26" customHeight="1">
      <c r="A206" s="27">
        <v>2130021018</v>
      </c>
      <c r="B206" s="35" t="s">
        <v>209</v>
      </c>
      <c r="C206" s="27" t="s">
        <v>195</v>
      </c>
      <c r="D206" s="28" t="s">
        <v>21</v>
      </c>
      <c r="E206" s="27">
        <v>100</v>
      </c>
      <c r="F206" s="27">
        <v>2</v>
      </c>
      <c r="G206" s="27">
        <v>6</v>
      </c>
      <c r="H206" s="27">
        <v>0</v>
      </c>
      <c r="I206" s="27">
        <f t="shared" si="11"/>
        <v>88</v>
      </c>
      <c r="J206" s="27">
        <v>90</v>
      </c>
      <c r="K206" s="27">
        <v>0</v>
      </c>
      <c r="L206" s="27">
        <v>0</v>
      </c>
      <c r="M206" s="27">
        <f t="shared" si="12"/>
        <v>81</v>
      </c>
      <c r="N206" s="27">
        <v>90</v>
      </c>
      <c r="O206" s="27">
        <v>9</v>
      </c>
      <c r="P206" s="27">
        <v>0</v>
      </c>
      <c r="Q206" s="27">
        <v>0</v>
      </c>
      <c r="R206" s="27">
        <f t="shared" si="13"/>
        <v>72</v>
      </c>
      <c r="S206" s="27">
        <v>92</v>
      </c>
      <c r="T206" s="27">
        <v>5</v>
      </c>
      <c r="U206" s="27">
        <v>0</v>
      </c>
      <c r="V206" s="27">
        <f t="shared" si="14"/>
        <v>78.600000000000009</v>
      </c>
      <c r="W206" s="27">
        <f t="shared" si="15"/>
        <v>77.66</v>
      </c>
    </row>
    <row r="207" spans="1:23" ht="26" customHeight="1">
      <c r="A207" s="36">
        <v>2130021019</v>
      </c>
      <c r="B207" s="33" t="s">
        <v>210</v>
      </c>
      <c r="C207" s="27" t="s">
        <v>195</v>
      </c>
      <c r="D207" s="28" t="s">
        <v>21</v>
      </c>
      <c r="E207" s="27">
        <v>100</v>
      </c>
      <c r="F207" s="27">
        <v>0</v>
      </c>
      <c r="G207" s="27">
        <v>3</v>
      </c>
      <c r="H207" s="27">
        <v>0</v>
      </c>
      <c r="I207" s="27">
        <f t="shared" si="11"/>
        <v>83</v>
      </c>
      <c r="J207" s="27">
        <v>90</v>
      </c>
      <c r="K207" s="27">
        <v>0</v>
      </c>
      <c r="L207" s="27">
        <v>0</v>
      </c>
      <c r="M207" s="27">
        <f t="shared" si="12"/>
        <v>81</v>
      </c>
      <c r="N207" s="27">
        <v>91</v>
      </c>
      <c r="O207" s="27">
        <v>16.5</v>
      </c>
      <c r="P207" s="27">
        <v>0</v>
      </c>
      <c r="Q207" s="27">
        <v>0</v>
      </c>
      <c r="R207" s="27">
        <f t="shared" si="13"/>
        <v>80.199999999999989</v>
      </c>
      <c r="S207" s="27">
        <v>96</v>
      </c>
      <c r="T207" s="27">
        <v>2</v>
      </c>
      <c r="U207" s="27">
        <v>0</v>
      </c>
      <c r="V207" s="27">
        <f t="shared" si="14"/>
        <v>78.800000000000011</v>
      </c>
      <c r="W207" s="27">
        <f t="shared" si="15"/>
        <v>80.779999999999987</v>
      </c>
    </row>
    <row r="208" spans="1:23" ht="26" customHeight="1">
      <c r="A208" s="27">
        <v>2130021001</v>
      </c>
      <c r="B208" s="35" t="s">
        <v>211</v>
      </c>
      <c r="C208" s="27" t="s">
        <v>195</v>
      </c>
      <c r="D208" s="27" t="s">
        <v>21</v>
      </c>
      <c r="E208" s="27">
        <v>100</v>
      </c>
      <c r="F208" s="27">
        <v>0</v>
      </c>
      <c r="G208" s="27">
        <v>0</v>
      </c>
      <c r="H208" s="27">
        <v>0</v>
      </c>
      <c r="I208" s="27">
        <f t="shared" si="11"/>
        <v>80</v>
      </c>
      <c r="J208" s="27">
        <v>90</v>
      </c>
      <c r="K208" s="27">
        <v>0</v>
      </c>
      <c r="L208" s="27">
        <v>0</v>
      </c>
      <c r="M208" s="27">
        <f t="shared" si="12"/>
        <v>81</v>
      </c>
      <c r="N208" s="27">
        <v>90</v>
      </c>
      <c r="O208" s="27">
        <v>21</v>
      </c>
      <c r="P208" s="27">
        <v>0</v>
      </c>
      <c r="Q208" s="27">
        <v>0</v>
      </c>
      <c r="R208" s="27">
        <f t="shared" si="13"/>
        <v>84</v>
      </c>
      <c r="S208" s="27">
        <v>90</v>
      </c>
      <c r="T208" s="27">
        <v>0</v>
      </c>
      <c r="U208" s="27">
        <v>0</v>
      </c>
      <c r="V208" s="27">
        <f t="shared" si="14"/>
        <v>72</v>
      </c>
      <c r="W208" s="27">
        <f t="shared" si="15"/>
        <v>81.400000000000006</v>
      </c>
    </row>
    <row r="209" spans="1:23" ht="26" customHeight="1">
      <c r="A209" s="27">
        <v>2130021007</v>
      </c>
      <c r="B209" s="35" t="s">
        <v>212</v>
      </c>
      <c r="C209" s="27" t="s">
        <v>195</v>
      </c>
      <c r="D209" s="27" t="s">
        <v>21</v>
      </c>
      <c r="E209" s="27">
        <v>100</v>
      </c>
      <c r="F209" s="27">
        <v>0</v>
      </c>
      <c r="G209" s="27">
        <v>0</v>
      </c>
      <c r="H209" s="27">
        <v>0</v>
      </c>
      <c r="I209" s="27">
        <f t="shared" si="11"/>
        <v>80</v>
      </c>
      <c r="J209" s="27">
        <v>90</v>
      </c>
      <c r="K209" s="27">
        <v>0</v>
      </c>
      <c r="L209" s="27">
        <v>0</v>
      </c>
      <c r="M209" s="27">
        <f t="shared" si="12"/>
        <v>81</v>
      </c>
      <c r="N209" s="27">
        <v>90</v>
      </c>
      <c r="O209" s="27">
        <v>0</v>
      </c>
      <c r="P209" s="27">
        <v>1</v>
      </c>
      <c r="Q209" s="27">
        <v>0</v>
      </c>
      <c r="R209" s="27">
        <f t="shared" si="13"/>
        <v>63.999999999999993</v>
      </c>
      <c r="S209" s="27">
        <v>90</v>
      </c>
      <c r="T209" s="27">
        <v>0</v>
      </c>
      <c r="U209" s="27">
        <v>0</v>
      </c>
      <c r="V209" s="27">
        <f t="shared" si="14"/>
        <v>72</v>
      </c>
      <c r="W209" s="27">
        <f t="shared" si="15"/>
        <v>71.400000000000006</v>
      </c>
    </row>
    <row r="210" spans="1:23" ht="26" customHeight="1">
      <c r="A210" s="27">
        <v>2130021002</v>
      </c>
      <c r="B210" s="35" t="s">
        <v>213</v>
      </c>
      <c r="C210" s="27" t="s">
        <v>195</v>
      </c>
      <c r="D210" s="27" t="s">
        <v>21</v>
      </c>
      <c r="E210" s="27">
        <v>100</v>
      </c>
      <c r="F210" s="27">
        <v>0</v>
      </c>
      <c r="G210" s="27">
        <v>4</v>
      </c>
      <c r="H210" s="27">
        <v>0</v>
      </c>
      <c r="I210" s="27">
        <f t="shared" si="11"/>
        <v>84</v>
      </c>
      <c r="J210" s="27">
        <v>90</v>
      </c>
      <c r="K210" s="27">
        <v>0</v>
      </c>
      <c r="L210" s="27">
        <v>0</v>
      </c>
      <c r="M210" s="27">
        <f t="shared" si="12"/>
        <v>81</v>
      </c>
      <c r="N210" s="27">
        <v>90</v>
      </c>
      <c r="O210" s="27">
        <v>21</v>
      </c>
      <c r="P210" s="27">
        <v>0</v>
      </c>
      <c r="Q210" s="27">
        <v>0</v>
      </c>
      <c r="R210" s="27">
        <f t="shared" si="13"/>
        <v>84</v>
      </c>
      <c r="S210" s="27">
        <v>92</v>
      </c>
      <c r="T210" s="27">
        <v>0</v>
      </c>
      <c r="U210" s="27">
        <v>0</v>
      </c>
      <c r="V210" s="27">
        <f t="shared" si="14"/>
        <v>73.600000000000009</v>
      </c>
      <c r="W210" s="27">
        <f t="shared" si="15"/>
        <v>82.36</v>
      </c>
    </row>
    <row r="211" spans="1:23" ht="26" customHeight="1">
      <c r="A211" s="27">
        <v>1930201066</v>
      </c>
      <c r="B211" s="35" t="s">
        <v>214</v>
      </c>
      <c r="C211" s="27" t="s">
        <v>195</v>
      </c>
      <c r="D211" s="27" t="s">
        <v>21</v>
      </c>
      <c r="E211" s="27">
        <v>100</v>
      </c>
      <c r="F211" s="27">
        <v>3</v>
      </c>
      <c r="G211" s="27">
        <v>9</v>
      </c>
      <c r="H211" s="27">
        <v>0</v>
      </c>
      <c r="I211" s="27">
        <f t="shared" si="11"/>
        <v>92</v>
      </c>
      <c r="J211" s="27">
        <v>90</v>
      </c>
      <c r="K211" s="27">
        <v>0</v>
      </c>
      <c r="L211" s="27">
        <v>0</v>
      </c>
      <c r="M211" s="27">
        <f t="shared" si="12"/>
        <v>81</v>
      </c>
      <c r="N211" s="27">
        <v>90</v>
      </c>
      <c r="O211" s="27">
        <v>0</v>
      </c>
      <c r="P211" s="27">
        <v>0</v>
      </c>
      <c r="Q211" s="27">
        <v>0</v>
      </c>
      <c r="R211" s="27">
        <f t="shared" si="13"/>
        <v>62.999999999999993</v>
      </c>
      <c r="S211" s="27">
        <v>94</v>
      </c>
      <c r="T211" s="27">
        <v>7</v>
      </c>
      <c r="U211" s="27">
        <v>0</v>
      </c>
      <c r="V211" s="27">
        <f t="shared" si="14"/>
        <v>82.2</v>
      </c>
      <c r="W211" s="27">
        <f t="shared" si="15"/>
        <v>74.319999999999993</v>
      </c>
    </row>
    <row r="212" spans="1:23" ht="26" customHeight="1">
      <c r="A212" s="32">
        <v>2130021020</v>
      </c>
      <c r="B212" s="32" t="s">
        <v>215</v>
      </c>
      <c r="C212" s="27" t="s">
        <v>195</v>
      </c>
      <c r="D212" s="27" t="s">
        <v>21</v>
      </c>
      <c r="E212" s="27">
        <v>100</v>
      </c>
      <c r="F212" s="27">
        <v>2</v>
      </c>
      <c r="G212" s="27">
        <v>7</v>
      </c>
      <c r="H212" s="27">
        <v>0</v>
      </c>
      <c r="I212" s="27">
        <f t="shared" si="11"/>
        <v>89</v>
      </c>
      <c r="J212" s="27">
        <v>90</v>
      </c>
      <c r="K212" s="27">
        <v>0</v>
      </c>
      <c r="L212" s="27">
        <v>0</v>
      </c>
      <c r="M212" s="27">
        <f t="shared" si="12"/>
        <v>81</v>
      </c>
      <c r="N212" s="27">
        <v>92</v>
      </c>
      <c r="O212" s="27">
        <v>0</v>
      </c>
      <c r="P212" s="27">
        <v>0</v>
      </c>
      <c r="Q212" s="27">
        <v>0</v>
      </c>
      <c r="R212" s="27">
        <f t="shared" si="13"/>
        <v>64.399999999999991</v>
      </c>
      <c r="S212" s="27">
        <v>97</v>
      </c>
      <c r="T212" s="27">
        <v>1.5</v>
      </c>
      <c r="U212" s="27">
        <v>0</v>
      </c>
      <c r="V212" s="27">
        <f t="shared" si="14"/>
        <v>79.100000000000009</v>
      </c>
      <c r="W212" s="27">
        <f t="shared" si="15"/>
        <v>74.109999999999985</v>
      </c>
    </row>
    <row r="213" spans="1:23" ht="26" customHeight="1">
      <c r="A213" s="32">
        <v>2130021021</v>
      </c>
      <c r="B213" s="32" t="s">
        <v>216</v>
      </c>
      <c r="C213" s="27" t="s">
        <v>195</v>
      </c>
      <c r="D213" s="27" t="s">
        <v>21</v>
      </c>
      <c r="E213" s="27">
        <v>100</v>
      </c>
      <c r="F213" s="27">
        <v>0</v>
      </c>
      <c r="G213" s="27">
        <v>4</v>
      </c>
      <c r="H213" s="27">
        <v>0</v>
      </c>
      <c r="I213" s="27">
        <f t="shared" si="11"/>
        <v>84</v>
      </c>
      <c r="J213" s="27">
        <v>90</v>
      </c>
      <c r="K213" s="27">
        <v>0</v>
      </c>
      <c r="L213" s="27">
        <v>0</v>
      </c>
      <c r="M213" s="27">
        <f t="shared" si="12"/>
        <v>81</v>
      </c>
      <c r="N213" s="27">
        <v>93</v>
      </c>
      <c r="O213" s="37">
        <v>22.8</v>
      </c>
      <c r="P213" s="27">
        <v>0</v>
      </c>
      <c r="Q213" s="27">
        <v>0</v>
      </c>
      <c r="R213" s="27">
        <f t="shared" si="13"/>
        <v>87.899999999999991</v>
      </c>
      <c r="S213" s="27">
        <v>94</v>
      </c>
      <c r="T213" s="27">
        <v>6.5</v>
      </c>
      <c r="U213" s="27">
        <v>0</v>
      </c>
      <c r="V213" s="27">
        <f t="shared" si="14"/>
        <v>81.7</v>
      </c>
      <c r="W213" s="27">
        <f t="shared" si="15"/>
        <v>85.11999999999999</v>
      </c>
    </row>
    <row r="214" spans="1:23" ht="26" customHeight="1">
      <c r="A214" s="32">
        <v>2130021023</v>
      </c>
      <c r="B214" s="32" t="s">
        <v>217</v>
      </c>
      <c r="C214" s="27" t="s">
        <v>195</v>
      </c>
      <c r="D214" s="27" t="s">
        <v>21</v>
      </c>
      <c r="E214" s="27">
        <v>100</v>
      </c>
      <c r="F214" s="27">
        <v>3</v>
      </c>
      <c r="G214" s="27">
        <v>7</v>
      </c>
      <c r="H214" s="27">
        <v>0</v>
      </c>
      <c r="I214" s="27">
        <f t="shared" si="11"/>
        <v>90</v>
      </c>
      <c r="J214" s="27">
        <v>90</v>
      </c>
      <c r="K214" s="27">
        <v>0</v>
      </c>
      <c r="L214" s="27">
        <v>0</v>
      </c>
      <c r="M214" s="27">
        <f t="shared" si="12"/>
        <v>81</v>
      </c>
      <c r="N214" s="27">
        <v>90</v>
      </c>
      <c r="O214" s="27">
        <v>22</v>
      </c>
      <c r="P214" s="27">
        <v>0</v>
      </c>
      <c r="Q214" s="27">
        <v>0</v>
      </c>
      <c r="R214" s="27">
        <f t="shared" si="13"/>
        <v>85</v>
      </c>
      <c r="S214" s="27">
        <v>92</v>
      </c>
      <c r="T214" s="27">
        <v>1.5</v>
      </c>
      <c r="U214" s="27">
        <v>0</v>
      </c>
      <c r="V214" s="27">
        <f t="shared" si="14"/>
        <v>75.100000000000009</v>
      </c>
      <c r="W214" s="27">
        <f t="shared" si="15"/>
        <v>84.210000000000008</v>
      </c>
    </row>
    <row r="215" spans="1:23" ht="26" customHeight="1">
      <c r="A215" s="32">
        <v>2130021024</v>
      </c>
      <c r="B215" s="32" t="s">
        <v>218</v>
      </c>
      <c r="C215" s="27" t="s">
        <v>195</v>
      </c>
      <c r="D215" s="27" t="s">
        <v>21</v>
      </c>
      <c r="E215" s="27">
        <v>100</v>
      </c>
      <c r="F215" s="27">
        <v>3</v>
      </c>
      <c r="G215" s="27">
        <v>9</v>
      </c>
      <c r="H215" s="27">
        <v>0</v>
      </c>
      <c r="I215" s="27">
        <f t="shared" si="11"/>
        <v>92</v>
      </c>
      <c r="J215" s="27">
        <v>90</v>
      </c>
      <c r="K215" s="27">
        <v>0</v>
      </c>
      <c r="L215" s="27">
        <v>0</v>
      </c>
      <c r="M215" s="27">
        <f t="shared" si="12"/>
        <v>81</v>
      </c>
      <c r="N215" s="27">
        <v>92</v>
      </c>
      <c r="O215" s="27">
        <v>5.6</v>
      </c>
      <c r="P215" s="27">
        <v>0</v>
      </c>
      <c r="Q215" s="27">
        <v>0</v>
      </c>
      <c r="R215" s="27">
        <f t="shared" si="13"/>
        <v>69.999999999999986</v>
      </c>
      <c r="S215" s="27">
        <v>96</v>
      </c>
      <c r="T215" s="27">
        <v>0.5</v>
      </c>
      <c r="U215" s="27">
        <v>0</v>
      </c>
      <c r="V215" s="27">
        <f t="shared" si="14"/>
        <v>77.300000000000011</v>
      </c>
      <c r="W215" s="27">
        <f t="shared" si="15"/>
        <v>77.33</v>
      </c>
    </row>
    <row r="216" spans="1:23" ht="26" customHeight="1">
      <c r="A216" s="33">
        <v>2130021016</v>
      </c>
      <c r="B216" s="33" t="s">
        <v>219</v>
      </c>
      <c r="C216" s="27" t="s">
        <v>195</v>
      </c>
      <c r="D216" s="27" t="s">
        <v>21</v>
      </c>
      <c r="E216" s="27">
        <v>100</v>
      </c>
      <c r="F216" s="27">
        <v>3</v>
      </c>
      <c r="G216" s="27">
        <v>5</v>
      </c>
      <c r="H216" s="27">
        <v>0</v>
      </c>
      <c r="I216" s="27">
        <f t="shared" si="11"/>
        <v>88</v>
      </c>
      <c r="J216" s="27">
        <v>90</v>
      </c>
      <c r="K216" s="27">
        <v>0</v>
      </c>
      <c r="L216" s="27">
        <v>0</v>
      </c>
      <c r="M216" s="27">
        <f t="shared" si="12"/>
        <v>81</v>
      </c>
      <c r="N216" s="27">
        <v>90</v>
      </c>
      <c r="O216" s="27">
        <v>42</v>
      </c>
      <c r="P216" s="27">
        <v>0</v>
      </c>
      <c r="Q216" s="27">
        <v>0</v>
      </c>
      <c r="R216" s="27">
        <f t="shared" si="13"/>
        <v>105</v>
      </c>
      <c r="S216" s="27">
        <v>92</v>
      </c>
      <c r="T216" s="27">
        <v>0</v>
      </c>
      <c r="U216" s="27">
        <v>0</v>
      </c>
      <c r="V216" s="27">
        <f t="shared" si="14"/>
        <v>73.600000000000009</v>
      </c>
      <c r="W216" s="27">
        <f t="shared" si="15"/>
        <v>93.66</v>
      </c>
    </row>
    <row r="217" spans="1:23" ht="26" customHeight="1">
      <c r="A217" s="33">
        <v>2130021017</v>
      </c>
      <c r="B217" s="33" t="s">
        <v>220</v>
      </c>
      <c r="C217" s="27" t="s">
        <v>195</v>
      </c>
      <c r="D217" s="27" t="s">
        <v>21</v>
      </c>
      <c r="E217" s="27">
        <v>100</v>
      </c>
      <c r="F217" s="27">
        <v>3</v>
      </c>
      <c r="G217" s="27">
        <v>4</v>
      </c>
      <c r="H217" s="27">
        <v>0</v>
      </c>
      <c r="I217" s="27">
        <f t="shared" si="11"/>
        <v>87</v>
      </c>
      <c r="J217" s="27">
        <v>90</v>
      </c>
      <c r="K217" s="27">
        <v>0</v>
      </c>
      <c r="L217" s="27">
        <v>0</v>
      </c>
      <c r="M217" s="27">
        <f t="shared" si="12"/>
        <v>81</v>
      </c>
      <c r="N217" s="27">
        <v>90</v>
      </c>
      <c r="O217" s="27">
        <v>9</v>
      </c>
      <c r="P217" s="27">
        <v>0</v>
      </c>
      <c r="Q217" s="27">
        <v>0</v>
      </c>
      <c r="R217" s="27">
        <f t="shared" si="13"/>
        <v>72</v>
      </c>
      <c r="S217" s="27">
        <v>90</v>
      </c>
      <c r="T217" s="27">
        <v>2</v>
      </c>
      <c r="U217" s="27">
        <v>0</v>
      </c>
      <c r="V217" s="27">
        <f t="shared" si="14"/>
        <v>74</v>
      </c>
      <c r="W217" s="27">
        <f t="shared" si="15"/>
        <v>77</v>
      </c>
    </row>
    <row r="218" spans="1:23" ht="26" customHeight="1">
      <c r="A218" s="33">
        <v>2130021014</v>
      </c>
      <c r="B218" s="33" t="s">
        <v>221</v>
      </c>
      <c r="C218" s="27" t="s">
        <v>195</v>
      </c>
      <c r="D218" s="27" t="s">
        <v>21</v>
      </c>
      <c r="E218" s="27">
        <v>100</v>
      </c>
      <c r="F218" s="27">
        <v>4</v>
      </c>
      <c r="G218" s="27">
        <v>7</v>
      </c>
      <c r="H218" s="27">
        <v>0</v>
      </c>
      <c r="I218" s="27">
        <f t="shared" si="11"/>
        <v>91</v>
      </c>
      <c r="J218" s="27">
        <v>90</v>
      </c>
      <c r="K218" s="27">
        <v>0</v>
      </c>
      <c r="L218" s="27">
        <v>0</v>
      </c>
      <c r="M218" s="27">
        <f t="shared" si="12"/>
        <v>81</v>
      </c>
      <c r="N218" s="27">
        <v>90</v>
      </c>
      <c r="O218" s="27">
        <v>9</v>
      </c>
      <c r="P218" s="27">
        <v>0</v>
      </c>
      <c r="Q218" s="27">
        <v>0</v>
      </c>
      <c r="R218" s="27">
        <f t="shared" si="13"/>
        <v>72</v>
      </c>
      <c r="S218" s="27">
        <v>92</v>
      </c>
      <c r="T218" s="27">
        <v>2</v>
      </c>
      <c r="U218" s="27">
        <v>0</v>
      </c>
      <c r="V218" s="27">
        <f t="shared" si="14"/>
        <v>75.600000000000009</v>
      </c>
      <c r="W218" s="27">
        <f t="shared" si="15"/>
        <v>77.960000000000008</v>
      </c>
    </row>
    <row r="219" spans="1:23" ht="26" customHeight="1">
      <c r="A219" s="33">
        <v>2130021015</v>
      </c>
      <c r="B219" s="33" t="s">
        <v>222</v>
      </c>
      <c r="C219" s="27" t="s">
        <v>195</v>
      </c>
      <c r="D219" s="27" t="s">
        <v>21</v>
      </c>
      <c r="E219" s="27">
        <v>100</v>
      </c>
      <c r="F219" s="27">
        <v>0</v>
      </c>
      <c r="G219" s="27">
        <v>0</v>
      </c>
      <c r="H219" s="27">
        <v>0</v>
      </c>
      <c r="I219" s="27">
        <f t="shared" si="11"/>
        <v>80</v>
      </c>
      <c r="J219" s="27">
        <v>90</v>
      </c>
      <c r="K219" s="27">
        <v>0</v>
      </c>
      <c r="L219" s="27">
        <v>0</v>
      </c>
      <c r="M219" s="27">
        <f t="shared" si="12"/>
        <v>81</v>
      </c>
      <c r="N219" s="27">
        <v>90</v>
      </c>
      <c r="O219" s="27">
        <v>0</v>
      </c>
      <c r="P219" s="27">
        <v>0</v>
      </c>
      <c r="Q219" s="27">
        <v>0</v>
      </c>
      <c r="R219" s="27">
        <f t="shared" si="13"/>
        <v>62.999999999999993</v>
      </c>
      <c r="S219" s="27">
        <v>90</v>
      </c>
      <c r="T219" s="27">
        <v>0</v>
      </c>
      <c r="U219" s="27">
        <v>0</v>
      </c>
      <c r="V219" s="27">
        <f t="shared" si="14"/>
        <v>72</v>
      </c>
      <c r="W219" s="27">
        <f t="shared" si="15"/>
        <v>70.900000000000006</v>
      </c>
    </row>
    <row r="220" spans="1:23" ht="26" customHeight="1">
      <c r="A220" s="32">
        <v>2130021027</v>
      </c>
      <c r="B220" s="35" t="s">
        <v>223</v>
      </c>
      <c r="C220" s="27" t="s">
        <v>195</v>
      </c>
      <c r="D220" s="27" t="s">
        <v>21</v>
      </c>
      <c r="E220" s="27">
        <v>100</v>
      </c>
      <c r="F220" s="27">
        <v>0</v>
      </c>
      <c r="G220" s="27">
        <v>0</v>
      </c>
      <c r="H220" s="27">
        <v>0</v>
      </c>
      <c r="I220" s="27">
        <f t="shared" si="11"/>
        <v>80</v>
      </c>
      <c r="J220" s="27">
        <v>90</v>
      </c>
      <c r="K220" s="27">
        <v>0</v>
      </c>
      <c r="L220" s="27">
        <v>0</v>
      </c>
      <c r="M220" s="27">
        <f t="shared" si="12"/>
        <v>81</v>
      </c>
      <c r="N220" s="27">
        <v>90</v>
      </c>
      <c r="O220" s="27">
        <v>1.5</v>
      </c>
      <c r="P220" s="27">
        <v>0</v>
      </c>
      <c r="Q220" s="27">
        <v>0</v>
      </c>
      <c r="R220" s="27">
        <f t="shared" si="13"/>
        <v>64.5</v>
      </c>
      <c r="S220" s="27">
        <v>90</v>
      </c>
      <c r="T220" s="27">
        <v>0</v>
      </c>
      <c r="U220" s="27">
        <v>0</v>
      </c>
      <c r="V220" s="27">
        <f t="shared" si="14"/>
        <v>72</v>
      </c>
      <c r="W220" s="27">
        <f t="shared" si="15"/>
        <v>71.650000000000006</v>
      </c>
    </row>
    <row r="221" spans="1:23" ht="26" customHeight="1">
      <c r="A221" s="32">
        <v>2130021025</v>
      </c>
      <c r="B221" s="35" t="s">
        <v>224</v>
      </c>
      <c r="C221" s="27" t="s">
        <v>195</v>
      </c>
      <c r="D221" s="27" t="s">
        <v>21</v>
      </c>
      <c r="E221" s="27">
        <v>100</v>
      </c>
      <c r="F221" s="27">
        <v>0</v>
      </c>
      <c r="G221" s="27">
        <v>0</v>
      </c>
      <c r="H221" s="27">
        <v>0</v>
      </c>
      <c r="I221" s="27">
        <f t="shared" si="11"/>
        <v>80</v>
      </c>
      <c r="J221" s="27">
        <v>90</v>
      </c>
      <c r="K221" s="27">
        <v>0</v>
      </c>
      <c r="L221" s="27">
        <v>0</v>
      </c>
      <c r="M221" s="27">
        <f t="shared" si="12"/>
        <v>81</v>
      </c>
      <c r="N221" s="27">
        <v>90</v>
      </c>
      <c r="O221" s="27">
        <v>10.5</v>
      </c>
      <c r="P221" s="27">
        <v>0</v>
      </c>
      <c r="Q221" s="27">
        <v>0</v>
      </c>
      <c r="R221" s="27">
        <f t="shared" si="13"/>
        <v>73.5</v>
      </c>
      <c r="S221" s="27">
        <v>90</v>
      </c>
      <c r="T221" s="27">
        <v>0</v>
      </c>
      <c r="U221" s="27">
        <v>0</v>
      </c>
      <c r="V221" s="27">
        <f t="shared" si="14"/>
        <v>72</v>
      </c>
      <c r="W221" s="27">
        <f t="shared" si="15"/>
        <v>76.150000000000006</v>
      </c>
    </row>
    <row r="222" spans="1:23" ht="26" customHeight="1">
      <c r="A222" s="32">
        <v>2130021026</v>
      </c>
      <c r="B222" s="32" t="s">
        <v>225</v>
      </c>
      <c r="C222" s="27" t="s">
        <v>195</v>
      </c>
      <c r="D222" s="27" t="s">
        <v>21</v>
      </c>
      <c r="E222" s="27">
        <v>100</v>
      </c>
      <c r="F222" s="27">
        <v>1</v>
      </c>
      <c r="G222" s="27">
        <v>6.5</v>
      </c>
      <c r="H222" s="27">
        <v>0</v>
      </c>
      <c r="I222" s="27">
        <f t="shared" si="11"/>
        <v>87.5</v>
      </c>
      <c r="J222" s="27">
        <v>90</v>
      </c>
      <c r="K222" s="27">
        <v>0</v>
      </c>
      <c r="L222" s="27">
        <v>0</v>
      </c>
      <c r="M222" s="27">
        <f t="shared" si="12"/>
        <v>81</v>
      </c>
      <c r="N222" s="27">
        <v>92</v>
      </c>
      <c r="O222" s="27">
        <v>0</v>
      </c>
      <c r="P222" s="27">
        <v>0</v>
      </c>
      <c r="Q222" s="27">
        <v>0</v>
      </c>
      <c r="R222" s="27">
        <f t="shared" si="13"/>
        <v>64.399999999999991</v>
      </c>
      <c r="S222" s="27">
        <v>96</v>
      </c>
      <c r="T222" s="27">
        <v>0</v>
      </c>
      <c r="U222" s="27">
        <v>0</v>
      </c>
      <c r="V222" s="27">
        <f t="shared" si="14"/>
        <v>76.800000000000011</v>
      </c>
      <c r="W222" s="27">
        <f t="shared" si="15"/>
        <v>73.580000000000013</v>
      </c>
    </row>
    <row r="223" spans="1:23" ht="26" customHeight="1">
      <c r="A223" s="32">
        <v>2130021028</v>
      </c>
      <c r="B223" s="32" t="s">
        <v>226</v>
      </c>
      <c r="C223" s="27" t="s">
        <v>195</v>
      </c>
      <c r="D223" s="27" t="s">
        <v>21</v>
      </c>
      <c r="E223" s="27">
        <v>100</v>
      </c>
      <c r="F223" s="27">
        <v>2</v>
      </c>
      <c r="G223" s="27">
        <v>7</v>
      </c>
      <c r="H223" s="27">
        <v>0</v>
      </c>
      <c r="I223" s="27">
        <f t="shared" si="11"/>
        <v>89</v>
      </c>
      <c r="J223" s="27">
        <v>90</v>
      </c>
      <c r="K223" s="27">
        <v>0</v>
      </c>
      <c r="L223" s="27">
        <v>0</v>
      </c>
      <c r="M223" s="27">
        <f t="shared" si="12"/>
        <v>81</v>
      </c>
      <c r="N223" s="27">
        <v>90</v>
      </c>
      <c r="O223" s="27">
        <v>0</v>
      </c>
      <c r="P223" s="27">
        <v>0</v>
      </c>
      <c r="Q223" s="27">
        <v>0</v>
      </c>
      <c r="R223" s="27">
        <f t="shared" si="13"/>
        <v>62.999999999999993</v>
      </c>
      <c r="S223" s="27">
        <v>92</v>
      </c>
      <c r="T223" s="27">
        <v>0</v>
      </c>
      <c r="U223" s="27">
        <v>0</v>
      </c>
      <c r="V223" s="27">
        <f t="shared" si="14"/>
        <v>73.600000000000009</v>
      </c>
      <c r="W223" s="27">
        <f t="shared" si="15"/>
        <v>72.86</v>
      </c>
    </row>
    <row r="224" spans="1:23" ht="26" customHeight="1">
      <c r="A224" s="32">
        <v>2130021004</v>
      </c>
      <c r="B224" s="32" t="s">
        <v>227</v>
      </c>
      <c r="C224" s="27" t="s">
        <v>195</v>
      </c>
      <c r="D224" s="27" t="s">
        <v>21</v>
      </c>
      <c r="E224" s="34">
        <v>100</v>
      </c>
      <c r="F224" s="32">
        <v>1</v>
      </c>
      <c r="G224" s="27">
        <v>9</v>
      </c>
      <c r="H224" s="27">
        <v>0</v>
      </c>
      <c r="I224" s="27">
        <f t="shared" si="11"/>
        <v>90</v>
      </c>
      <c r="J224" s="27">
        <v>90</v>
      </c>
      <c r="K224" s="27">
        <v>0</v>
      </c>
      <c r="L224" s="27">
        <v>0</v>
      </c>
      <c r="M224" s="27">
        <f t="shared" si="12"/>
        <v>81</v>
      </c>
      <c r="N224" s="27">
        <v>90</v>
      </c>
      <c r="O224" s="27">
        <v>81</v>
      </c>
      <c r="P224" s="27">
        <v>0</v>
      </c>
      <c r="Q224" s="27">
        <v>0</v>
      </c>
      <c r="R224" s="27">
        <f t="shared" si="13"/>
        <v>144</v>
      </c>
      <c r="S224" s="27">
        <v>92</v>
      </c>
      <c r="T224" s="27">
        <v>0.25</v>
      </c>
      <c r="U224" s="27">
        <v>0</v>
      </c>
      <c r="V224" s="27">
        <f t="shared" si="14"/>
        <v>73.850000000000009</v>
      </c>
      <c r="W224" s="27">
        <f t="shared" si="15"/>
        <v>113.58500000000001</v>
      </c>
    </row>
    <row r="225" spans="1:23" ht="26" customHeight="1">
      <c r="A225" s="33">
        <v>2130021006</v>
      </c>
      <c r="B225" s="33" t="s">
        <v>228</v>
      </c>
      <c r="C225" s="27" t="s">
        <v>195</v>
      </c>
      <c r="D225" s="37" t="s">
        <v>21</v>
      </c>
      <c r="E225" s="38">
        <v>100</v>
      </c>
      <c r="F225" s="37">
        <v>1</v>
      </c>
      <c r="G225" s="37">
        <v>0</v>
      </c>
      <c r="H225" s="27">
        <v>0</v>
      </c>
      <c r="I225" s="27">
        <f t="shared" si="11"/>
        <v>81</v>
      </c>
      <c r="J225" s="37">
        <v>90</v>
      </c>
      <c r="K225" s="27">
        <v>0</v>
      </c>
      <c r="L225" s="27">
        <v>0</v>
      </c>
      <c r="M225" s="27">
        <f t="shared" si="12"/>
        <v>81</v>
      </c>
      <c r="N225" s="37">
        <v>90</v>
      </c>
      <c r="O225" s="37">
        <v>9</v>
      </c>
      <c r="P225" s="27">
        <v>0</v>
      </c>
      <c r="Q225" s="27">
        <v>0</v>
      </c>
      <c r="R225" s="27">
        <f t="shared" si="13"/>
        <v>72</v>
      </c>
      <c r="S225" s="37">
        <v>90</v>
      </c>
      <c r="T225" s="37">
        <v>0</v>
      </c>
      <c r="U225" s="27">
        <v>0</v>
      </c>
      <c r="V225" s="27">
        <f t="shared" si="14"/>
        <v>72</v>
      </c>
      <c r="W225" s="27">
        <f t="shared" si="15"/>
        <v>75.600000000000009</v>
      </c>
    </row>
    <row r="226" spans="1:23" ht="26" customHeight="1">
      <c r="A226" s="33">
        <v>2130021003</v>
      </c>
      <c r="B226" s="33" t="s">
        <v>229</v>
      </c>
      <c r="C226" s="27" t="s">
        <v>195</v>
      </c>
      <c r="D226" s="27" t="s">
        <v>21</v>
      </c>
      <c r="E226" s="34">
        <v>100</v>
      </c>
      <c r="F226" s="27">
        <v>3</v>
      </c>
      <c r="G226" s="27">
        <v>0</v>
      </c>
      <c r="H226" s="27">
        <v>0</v>
      </c>
      <c r="I226" s="27">
        <f t="shared" si="11"/>
        <v>83</v>
      </c>
      <c r="J226" s="27">
        <v>90</v>
      </c>
      <c r="K226" s="27">
        <v>0</v>
      </c>
      <c r="L226" s="27">
        <v>0</v>
      </c>
      <c r="M226" s="27">
        <f t="shared" si="12"/>
        <v>81</v>
      </c>
      <c r="N226" s="27">
        <v>90</v>
      </c>
      <c r="O226" s="27">
        <v>73.5</v>
      </c>
      <c r="P226" s="27">
        <v>0</v>
      </c>
      <c r="Q226" s="27">
        <v>0</v>
      </c>
      <c r="R226" s="27">
        <f t="shared" si="13"/>
        <v>136.5</v>
      </c>
      <c r="S226" s="27">
        <v>92</v>
      </c>
      <c r="T226" s="27">
        <v>0</v>
      </c>
      <c r="U226" s="27">
        <v>0</v>
      </c>
      <c r="V226" s="27">
        <f t="shared" si="14"/>
        <v>73.600000000000009</v>
      </c>
      <c r="W226" s="27">
        <f t="shared" si="15"/>
        <v>108.41</v>
      </c>
    </row>
    <row r="227" spans="1:23" ht="26" customHeight="1">
      <c r="A227" s="33">
        <v>2130021005</v>
      </c>
      <c r="B227" s="33" t="s">
        <v>230</v>
      </c>
      <c r="C227" s="27" t="s">
        <v>195</v>
      </c>
      <c r="D227" s="27" t="s">
        <v>21</v>
      </c>
      <c r="E227" s="34">
        <v>100</v>
      </c>
      <c r="F227" s="27">
        <v>5</v>
      </c>
      <c r="G227" s="27">
        <v>10.5</v>
      </c>
      <c r="H227" s="27">
        <v>0</v>
      </c>
      <c r="I227" s="27">
        <f t="shared" si="11"/>
        <v>95.5</v>
      </c>
      <c r="J227" s="27">
        <v>90</v>
      </c>
      <c r="K227" s="27">
        <v>0</v>
      </c>
      <c r="L227" s="27">
        <v>0</v>
      </c>
      <c r="M227" s="27">
        <f t="shared" si="12"/>
        <v>81</v>
      </c>
      <c r="N227" s="27">
        <v>90</v>
      </c>
      <c r="O227" s="27">
        <v>0</v>
      </c>
      <c r="P227" s="27">
        <v>0</v>
      </c>
      <c r="Q227" s="27">
        <v>0</v>
      </c>
      <c r="R227" s="27">
        <f t="shared" si="13"/>
        <v>62.999999999999993</v>
      </c>
      <c r="S227" s="27">
        <v>100</v>
      </c>
      <c r="T227" s="27">
        <v>1.25</v>
      </c>
      <c r="U227" s="27">
        <v>0</v>
      </c>
      <c r="V227" s="27">
        <f t="shared" si="14"/>
        <v>81.25</v>
      </c>
      <c r="W227" s="27">
        <f t="shared" si="15"/>
        <v>74.924999999999997</v>
      </c>
    </row>
    <row r="231" spans="1:23" ht="37.5" customHeight="1">
      <c r="A231" s="64" t="s">
        <v>341</v>
      </c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</row>
    <row r="232" spans="1:23">
      <c r="A232" s="65" t="s">
        <v>0</v>
      </c>
      <c r="B232" s="65" t="s">
        <v>1</v>
      </c>
      <c r="C232" s="65" t="s">
        <v>2</v>
      </c>
      <c r="D232" s="65" t="s">
        <v>3</v>
      </c>
      <c r="E232" s="66" t="s">
        <v>4</v>
      </c>
      <c r="F232" s="67"/>
      <c r="G232" s="67"/>
      <c r="H232" s="67"/>
      <c r="I232" s="68"/>
      <c r="J232" s="66" t="s">
        <v>5</v>
      </c>
      <c r="K232" s="67"/>
      <c r="L232" s="67"/>
      <c r="M232" s="68"/>
      <c r="N232" s="66" t="s">
        <v>6</v>
      </c>
      <c r="O232" s="67"/>
      <c r="P232" s="67"/>
      <c r="Q232" s="67"/>
      <c r="R232" s="68"/>
      <c r="S232" s="66" t="s">
        <v>7</v>
      </c>
      <c r="T232" s="67"/>
      <c r="U232" s="67"/>
      <c r="V232" s="68"/>
      <c r="W232" s="65" t="s">
        <v>8</v>
      </c>
    </row>
    <row r="233" spans="1:23">
      <c r="A233" s="65"/>
      <c r="B233" s="65"/>
      <c r="C233" s="65"/>
      <c r="D233" s="65"/>
      <c r="E233" s="57" t="s">
        <v>9</v>
      </c>
      <c r="F233" s="61" t="s">
        <v>10</v>
      </c>
      <c r="G233" s="69"/>
      <c r="H233" s="57" t="s">
        <v>11</v>
      </c>
      <c r="I233" s="57" t="s">
        <v>12</v>
      </c>
      <c r="J233" s="57" t="s">
        <v>9</v>
      </c>
      <c r="K233" s="59" t="s">
        <v>10</v>
      </c>
      <c r="L233" s="60"/>
      <c r="M233" s="57" t="s">
        <v>12</v>
      </c>
      <c r="N233" s="57" t="s">
        <v>9</v>
      </c>
      <c r="O233" s="61" t="s">
        <v>10</v>
      </c>
      <c r="P233" s="62"/>
      <c r="Q233" s="57" t="s">
        <v>11</v>
      </c>
      <c r="R233" s="57" t="s">
        <v>12</v>
      </c>
      <c r="S233" s="57" t="s">
        <v>9</v>
      </c>
      <c r="T233" s="57" t="s">
        <v>10</v>
      </c>
      <c r="U233" s="57" t="s">
        <v>11</v>
      </c>
      <c r="V233" s="57" t="s">
        <v>12</v>
      </c>
      <c r="W233" s="65"/>
    </row>
    <row r="234" spans="1:23" ht="15">
      <c r="A234" s="58"/>
      <c r="B234" s="58"/>
      <c r="C234" s="58"/>
      <c r="D234" s="58"/>
      <c r="E234" s="58"/>
      <c r="F234" s="39" t="s">
        <v>13</v>
      </c>
      <c r="G234" s="39" t="s">
        <v>14</v>
      </c>
      <c r="H234" s="58"/>
      <c r="I234" s="58"/>
      <c r="J234" s="58"/>
      <c r="K234" s="40" t="s">
        <v>15</v>
      </c>
      <c r="L234" s="40" t="s">
        <v>16</v>
      </c>
      <c r="M234" s="58"/>
      <c r="N234" s="58"/>
      <c r="O234" s="39" t="s">
        <v>17</v>
      </c>
      <c r="P234" s="39" t="s">
        <v>18</v>
      </c>
      <c r="Q234" s="58"/>
      <c r="R234" s="58"/>
      <c r="S234" s="58"/>
      <c r="T234" s="58"/>
      <c r="U234" s="58"/>
      <c r="V234" s="58"/>
      <c r="W234" s="58"/>
    </row>
    <row r="235" spans="1:23" ht="26" customHeight="1">
      <c r="A235" s="41">
        <v>2130022037</v>
      </c>
      <c r="B235" s="41" t="s">
        <v>231</v>
      </c>
      <c r="C235" s="41" t="s">
        <v>232</v>
      </c>
      <c r="D235" s="41" t="s">
        <v>233</v>
      </c>
      <c r="E235" s="41">
        <v>100</v>
      </c>
      <c r="F235" s="41"/>
      <c r="G235" s="41">
        <v>1</v>
      </c>
      <c r="H235" s="41"/>
      <c r="I235" s="41">
        <f>E235*0.8+F235+G235</f>
        <v>81</v>
      </c>
      <c r="J235" s="41">
        <v>90</v>
      </c>
      <c r="K235" s="41"/>
      <c r="L235" s="41"/>
      <c r="M235" s="41">
        <v>81</v>
      </c>
      <c r="N235" s="41">
        <v>90</v>
      </c>
      <c r="O235" s="42">
        <v>43.8</v>
      </c>
      <c r="P235" s="41"/>
      <c r="Q235" s="41"/>
      <c r="R235" s="41">
        <f>N235*0.7+O235</f>
        <v>106.79999999999998</v>
      </c>
      <c r="S235" s="41">
        <v>90</v>
      </c>
      <c r="T235" s="41"/>
      <c r="U235" s="41"/>
      <c r="V235" s="41">
        <v>72</v>
      </c>
      <c r="W235" s="41">
        <f t="shared" ref="W235:W241" si="16">0.2*I235+0.2*M235+0.5*R235+0.1*V235</f>
        <v>92.999999999999986</v>
      </c>
    </row>
    <row r="236" spans="1:23" ht="26" customHeight="1">
      <c r="A236" s="41">
        <v>2130022038</v>
      </c>
      <c r="B236" s="41" t="s">
        <v>234</v>
      </c>
      <c r="C236" s="41" t="s">
        <v>235</v>
      </c>
      <c r="D236" s="41" t="s">
        <v>236</v>
      </c>
      <c r="E236" s="41">
        <v>100</v>
      </c>
      <c r="F236" s="41"/>
      <c r="G236" s="41">
        <v>6</v>
      </c>
      <c r="H236" s="41"/>
      <c r="I236" s="41">
        <v>86</v>
      </c>
      <c r="J236" s="41">
        <v>90</v>
      </c>
      <c r="K236" s="41"/>
      <c r="L236" s="41"/>
      <c r="M236" s="41">
        <v>81</v>
      </c>
      <c r="N236" s="41">
        <v>90</v>
      </c>
      <c r="O236" s="41"/>
      <c r="P236" s="41"/>
      <c r="Q236" s="41"/>
      <c r="R236" s="41">
        <v>63</v>
      </c>
      <c r="S236" s="41">
        <v>90</v>
      </c>
      <c r="T236" s="41">
        <v>0.25</v>
      </c>
      <c r="U236" s="41"/>
      <c r="V236" s="41">
        <v>72.25</v>
      </c>
      <c r="W236" s="41">
        <f t="shared" si="16"/>
        <v>72.125</v>
      </c>
    </row>
    <row r="237" spans="1:23" ht="26" customHeight="1">
      <c r="A237" s="43">
        <v>2130022040</v>
      </c>
      <c r="B237" s="43" t="s">
        <v>237</v>
      </c>
      <c r="C237" s="41" t="s">
        <v>235</v>
      </c>
      <c r="D237" s="41" t="s">
        <v>236</v>
      </c>
      <c r="E237" s="41">
        <v>100</v>
      </c>
      <c r="F237" s="41"/>
      <c r="G237" s="41">
        <v>1</v>
      </c>
      <c r="H237" s="41"/>
      <c r="I237" s="41">
        <v>81</v>
      </c>
      <c r="J237" s="41">
        <v>90</v>
      </c>
      <c r="K237" s="41"/>
      <c r="L237" s="41"/>
      <c r="M237" s="41">
        <v>81</v>
      </c>
      <c r="N237" s="41">
        <v>90</v>
      </c>
      <c r="O237" s="41"/>
      <c r="P237" s="41"/>
      <c r="Q237" s="41"/>
      <c r="R237" s="41">
        <v>63</v>
      </c>
      <c r="S237" s="41">
        <v>90</v>
      </c>
      <c r="T237" s="41">
        <v>1.25</v>
      </c>
      <c r="U237" s="41"/>
      <c r="V237" s="41">
        <v>73.25</v>
      </c>
      <c r="W237" s="41">
        <f t="shared" si="16"/>
        <v>71.224999999999994</v>
      </c>
    </row>
    <row r="238" spans="1:23" ht="26" customHeight="1">
      <c r="A238" s="44">
        <v>2130022041</v>
      </c>
      <c r="B238" s="41" t="s">
        <v>238</v>
      </c>
      <c r="C238" s="41" t="s">
        <v>232</v>
      </c>
      <c r="D238" s="41" t="s">
        <v>239</v>
      </c>
      <c r="E238" s="41">
        <v>100</v>
      </c>
      <c r="F238" s="41"/>
      <c r="G238" s="41"/>
      <c r="H238" s="41"/>
      <c r="I238" s="41">
        <v>80</v>
      </c>
      <c r="J238" s="41">
        <v>90</v>
      </c>
      <c r="K238" s="41"/>
      <c r="L238" s="41"/>
      <c r="M238" s="41">
        <v>81</v>
      </c>
      <c r="N238" s="41">
        <v>90</v>
      </c>
      <c r="O238" s="41">
        <f>21+21+5.6</f>
        <v>47.6</v>
      </c>
      <c r="P238" s="41"/>
      <c r="Q238" s="41"/>
      <c r="R238" s="41">
        <v>110.6</v>
      </c>
      <c r="S238" s="41">
        <v>90</v>
      </c>
      <c r="T238" s="42">
        <v>0.25</v>
      </c>
      <c r="U238" s="41"/>
      <c r="V238" s="41">
        <v>72.25</v>
      </c>
      <c r="W238" s="41">
        <f t="shared" si="16"/>
        <v>94.724999999999994</v>
      </c>
    </row>
    <row r="239" spans="1:23" ht="26" customHeight="1">
      <c r="A239" s="41">
        <v>2130022042</v>
      </c>
      <c r="B239" s="41" t="s">
        <v>240</v>
      </c>
      <c r="C239" s="41" t="s">
        <v>235</v>
      </c>
      <c r="D239" s="41" t="s">
        <v>236</v>
      </c>
      <c r="E239" s="41">
        <v>100</v>
      </c>
      <c r="F239" s="41"/>
      <c r="G239" s="41"/>
      <c r="H239" s="41"/>
      <c r="I239" s="41">
        <v>80</v>
      </c>
      <c r="J239" s="41">
        <v>90</v>
      </c>
      <c r="K239" s="41"/>
      <c r="L239" s="41"/>
      <c r="M239" s="41">
        <v>81</v>
      </c>
      <c r="N239" s="41">
        <v>90</v>
      </c>
      <c r="O239" s="41">
        <v>18</v>
      </c>
      <c r="P239" s="41"/>
      <c r="Q239" s="41"/>
      <c r="R239" s="41">
        <v>81</v>
      </c>
      <c r="S239" s="41">
        <v>90</v>
      </c>
      <c r="T239" s="41">
        <v>1.25</v>
      </c>
      <c r="U239" s="41"/>
      <c r="V239" s="41">
        <v>73.25</v>
      </c>
      <c r="W239" s="41">
        <f t="shared" si="16"/>
        <v>80.025000000000006</v>
      </c>
    </row>
    <row r="240" spans="1:23" ht="26" customHeight="1">
      <c r="A240" s="41">
        <v>2130022047</v>
      </c>
      <c r="B240" s="41" t="s">
        <v>241</v>
      </c>
      <c r="C240" s="41" t="s">
        <v>235</v>
      </c>
      <c r="D240" s="41" t="s">
        <v>137</v>
      </c>
      <c r="E240" s="41">
        <v>100</v>
      </c>
      <c r="F240" s="41"/>
      <c r="G240" s="41"/>
      <c r="H240" s="41"/>
      <c r="I240" s="41">
        <v>80</v>
      </c>
      <c r="J240" s="41">
        <v>90</v>
      </c>
      <c r="K240" s="41"/>
      <c r="L240" s="41"/>
      <c r="M240" s="41">
        <v>81</v>
      </c>
      <c r="N240" s="41">
        <v>90</v>
      </c>
      <c r="O240" s="41">
        <v>9</v>
      </c>
      <c r="P240" s="41"/>
      <c r="Q240" s="41"/>
      <c r="R240" s="41">
        <v>72</v>
      </c>
      <c r="S240" s="41">
        <v>90</v>
      </c>
      <c r="T240" s="41">
        <v>7.75</v>
      </c>
      <c r="U240" s="41"/>
      <c r="V240" s="41">
        <v>79.75</v>
      </c>
      <c r="W240" s="41">
        <f t="shared" si="16"/>
        <v>76.174999999999997</v>
      </c>
    </row>
    <row r="241" spans="1:23" ht="26" customHeight="1">
      <c r="A241" s="41">
        <v>2130022053</v>
      </c>
      <c r="B241" s="41" t="s">
        <v>242</v>
      </c>
      <c r="C241" s="41" t="s">
        <v>235</v>
      </c>
      <c r="D241" s="41" t="s">
        <v>236</v>
      </c>
      <c r="E241" s="41">
        <v>100</v>
      </c>
      <c r="F241" s="41">
        <v>5</v>
      </c>
      <c r="G241" s="41">
        <v>11</v>
      </c>
      <c r="H241" s="41"/>
      <c r="I241" s="41">
        <v>96</v>
      </c>
      <c r="J241" s="41">
        <v>90</v>
      </c>
      <c r="K241" s="41"/>
      <c r="L241" s="41"/>
      <c r="M241" s="41">
        <v>81</v>
      </c>
      <c r="N241" s="41">
        <v>90</v>
      </c>
      <c r="O241" s="41">
        <v>9</v>
      </c>
      <c r="P241" s="41"/>
      <c r="Q241" s="41"/>
      <c r="R241" s="41">
        <v>72</v>
      </c>
      <c r="S241" s="41">
        <v>90</v>
      </c>
      <c r="T241" s="41">
        <v>2</v>
      </c>
      <c r="U241" s="41"/>
      <c r="V241" s="41">
        <v>74</v>
      </c>
      <c r="W241" s="41">
        <f t="shared" si="16"/>
        <v>78.800000000000011</v>
      </c>
    </row>
    <row r="242" spans="1:23" ht="26" customHeight="1">
      <c r="A242" s="41">
        <v>2130022060</v>
      </c>
      <c r="B242" s="41" t="s">
        <v>243</v>
      </c>
      <c r="C242" s="41" t="s">
        <v>232</v>
      </c>
      <c r="D242" s="41" t="s">
        <v>239</v>
      </c>
      <c r="E242" s="41">
        <v>100</v>
      </c>
      <c r="F242" s="41"/>
      <c r="G242" s="41">
        <v>1</v>
      </c>
      <c r="H242" s="41"/>
      <c r="I242" s="41">
        <v>81</v>
      </c>
      <c r="J242" s="41">
        <v>90</v>
      </c>
      <c r="K242" s="41"/>
      <c r="L242" s="41"/>
      <c r="M242" s="41">
        <v>81</v>
      </c>
      <c r="N242" s="41">
        <v>90</v>
      </c>
      <c r="O242" s="41">
        <v>30</v>
      </c>
      <c r="P242" s="41"/>
      <c r="Q242" s="41"/>
      <c r="R242" s="41">
        <v>93</v>
      </c>
      <c r="S242" s="41">
        <v>90</v>
      </c>
      <c r="T242" s="41">
        <v>0.25</v>
      </c>
      <c r="U242" s="41"/>
      <c r="V242" s="41">
        <v>72.25</v>
      </c>
      <c r="W242" s="41">
        <f>I242*0.2+M242*0.2+R242*0.5+V242*0.1</f>
        <v>86.125</v>
      </c>
    </row>
    <row r="243" spans="1:23" ht="26" customHeight="1">
      <c r="A243" s="45">
        <v>2130022039</v>
      </c>
      <c r="B243" s="45" t="s">
        <v>244</v>
      </c>
      <c r="C243" s="45" t="s">
        <v>232</v>
      </c>
      <c r="D243" s="45" t="s">
        <v>239</v>
      </c>
      <c r="E243" s="41">
        <v>100</v>
      </c>
      <c r="F243" s="41"/>
      <c r="G243" s="41"/>
      <c r="H243" s="41"/>
      <c r="I243" s="41">
        <v>80</v>
      </c>
      <c r="J243" s="41">
        <v>90</v>
      </c>
      <c r="K243" s="41"/>
      <c r="L243" s="41"/>
      <c r="M243" s="41">
        <v>81</v>
      </c>
      <c r="N243" s="41">
        <v>90</v>
      </c>
      <c r="O243" s="41"/>
      <c r="P243" s="41"/>
      <c r="Q243" s="41"/>
      <c r="R243" s="41">
        <v>63</v>
      </c>
      <c r="S243" s="41">
        <v>90</v>
      </c>
      <c r="T243" s="41"/>
      <c r="U243" s="41"/>
      <c r="V243" s="41">
        <v>72</v>
      </c>
      <c r="W243" s="41">
        <f>I243*0.2+M243*0.2+R243*0.5+V243*0.1</f>
        <v>70.900000000000006</v>
      </c>
    </row>
    <row r="244" spans="1:23" ht="26" customHeight="1">
      <c r="A244" s="46">
        <v>2130022052</v>
      </c>
      <c r="B244" s="46" t="s">
        <v>245</v>
      </c>
      <c r="C244" s="46" t="s">
        <v>232</v>
      </c>
      <c r="D244" s="46" t="s">
        <v>239</v>
      </c>
      <c r="E244" s="47">
        <v>100</v>
      </c>
      <c r="F244" s="41"/>
      <c r="G244" s="41"/>
      <c r="H244" s="41"/>
      <c r="I244" s="41">
        <v>80</v>
      </c>
      <c r="J244" s="41">
        <v>90</v>
      </c>
      <c r="K244" s="41"/>
      <c r="L244" s="41"/>
      <c r="M244" s="41">
        <v>81</v>
      </c>
      <c r="N244" s="41">
        <v>90</v>
      </c>
      <c r="O244" s="41"/>
      <c r="P244" s="41"/>
      <c r="Q244" s="41"/>
      <c r="R244" s="41">
        <v>63</v>
      </c>
      <c r="S244" s="41">
        <v>90</v>
      </c>
      <c r="T244" s="41"/>
      <c r="U244" s="41"/>
      <c r="V244" s="41">
        <v>72</v>
      </c>
      <c r="W244" s="41">
        <f>I244*0.2+M244*0.2+R244*0.5+V244*0.1</f>
        <v>70.900000000000006</v>
      </c>
    </row>
    <row r="245" spans="1:23" ht="26" customHeight="1">
      <c r="A245" s="43">
        <v>2130022050</v>
      </c>
      <c r="B245" s="43" t="s">
        <v>246</v>
      </c>
      <c r="C245" s="41" t="s">
        <v>235</v>
      </c>
      <c r="D245" s="41" t="s">
        <v>236</v>
      </c>
      <c r="E245" s="41">
        <v>100</v>
      </c>
      <c r="F245" s="41"/>
      <c r="G245" s="41">
        <v>3</v>
      </c>
      <c r="H245" s="41"/>
      <c r="I245" s="41">
        <v>83</v>
      </c>
      <c r="J245" s="41">
        <v>90</v>
      </c>
      <c r="K245" s="41"/>
      <c r="L245" s="41"/>
      <c r="M245" s="41">
        <v>81</v>
      </c>
      <c r="N245" s="41">
        <v>90</v>
      </c>
      <c r="O245" s="41">
        <v>35</v>
      </c>
      <c r="P245" s="41"/>
      <c r="Q245" s="41"/>
      <c r="R245" s="41">
        <v>98</v>
      </c>
      <c r="S245" s="41">
        <v>90</v>
      </c>
      <c r="T245" s="41">
        <v>0.5</v>
      </c>
      <c r="U245" s="41"/>
      <c r="V245" s="41">
        <v>72.5</v>
      </c>
      <c r="W245" s="41">
        <f t="shared" ref="W245:W252" si="17">I245*0.2+M245*0.2+R245*0.5+V245*0.1</f>
        <v>89.05</v>
      </c>
    </row>
    <row r="246" spans="1:23" ht="26" customHeight="1">
      <c r="A246" s="41">
        <v>2130022048</v>
      </c>
      <c r="B246" s="41" t="s">
        <v>247</v>
      </c>
      <c r="C246" s="41" t="s">
        <v>235</v>
      </c>
      <c r="D246" s="41" t="s">
        <v>236</v>
      </c>
      <c r="E246" s="41">
        <v>100</v>
      </c>
      <c r="F246" s="41"/>
      <c r="G246" s="41">
        <v>1</v>
      </c>
      <c r="H246" s="41"/>
      <c r="I246" s="41">
        <v>81</v>
      </c>
      <c r="J246" s="41">
        <v>90</v>
      </c>
      <c r="K246" s="41"/>
      <c r="L246" s="41"/>
      <c r="M246" s="41">
        <v>81</v>
      </c>
      <c r="N246" s="41">
        <v>90</v>
      </c>
      <c r="O246" s="41">
        <v>6</v>
      </c>
      <c r="P246" s="41"/>
      <c r="Q246" s="41"/>
      <c r="R246" s="41">
        <v>69</v>
      </c>
      <c r="S246" s="41">
        <v>90</v>
      </c>
      <c r="T246" s="41">
        <v>0.5</v>
      </c>
      <c r="U246" s="41"/>
      <c r="V246" s="41">
        <v>72.5</v>
      </c>
      <c r="W246" s="41">
        <f t="shared" si="17"/>
        <v>74.150000000000006</v>
      </c>
    </row>
    <row r="247" spans="1:23" ht="26" customHeight="1">
      <c r="A247" s="41">
        <v>2130022049</v>
      </c>
      <c r="B247" s="41" t="s">
        <v>248</v>
      </c>
      <c r="C247" s="41" t="s">
        <v>235</v>
      </c>
      <c r="D247" s="41" t="s">
        <v>236</v>
      </c>
      <c r="E247" s="41">
        <v>100</v>
      </c>
      <c r="F247" s="41"/>
      <c r="G247" s="41"/>
      <c r="H247" s="41"/>
      <c r="I247" s="41">
        <v>80</v>
      </c>
      <c r="J247" s="41">
        <v>90</v>
      </c>
      <c r="K247" s="41"/>
      <c r="L247" s="41"/>
      <c r="M247" s="41">
        <v>81</v>
      </c>
      <c r="N247" s="41">
        <v>90</v>
      </c>
      <c r="O247" s="41"/>
      <c r="P247" s="41"/>
      <c r="Q247" s="41"/>
      <c r="R247" s="41">
        <v>63</v>
      </c>
      <c r="S247" s="41">
        <v>90</v>
      </c>
      <c r="T247" s="41">
        <v>0.5</v>
      </c>
      <c r="U247" s="41"/>
      <c r="V247" s="41">
        <v>72.5</v>
      </c>
      <c r="W247" s="41">
        <f t="shared" si="17"/>
        <v>70.95</v>
      </c>
    </row>
    <row r="248" spans="1:23" ht="26" customHeight="1">
      <c r="A248" s="41">
        <v>2130022045</v>
      </c>
      <c r="B248" s="41" t="s">
        <v>249</v>
      </c>
      <c r="C248" s="41" t="s">
        <v>235</v>
      </c>
      <c r="D248" s="41" t="s">
        <v>236</v>
      </c>
      <c r="E248" s="41">
        <v>100</v>
      </c>
      <c r="F248" s="41"/>
      <c r="G248" s="41">
        <v>2.5</v>
      </c>
      <c r="H248" s="41"/>
      <c r="I248" s="41">
        <v>82.5</v>
      </c>
      <c r="J248" s="41">
        <v>90</v>
      </c>
      <c r="K248" s="41"/>
      <c r="L248" s="41"/>
      <c r="M248" s="41">
        <v>81</v>
      </c>
      <c r="N248" s="41">
        <v>90</v>
      </c>
      <c r="O248" s="41">
        <v>18</v>
      </c>
      <c r="P248" s="41"/>
      <c r="Q248" s="41"/>
      <c r="R248" s="41">
        <v>81</v>
      </c>
      <c r="S248" s="41">
        <v>90</v>
      </c>
      <c r="T248" s="41">
        <v>0.25</v>
      </c>
      <c r="U248" s="41"/>
      <c r="V248" s="41">
        <v>72.25</v>
      </c>
      <c r="W248" s="41">
        <f t="shared" si="17"/>
        <v>80.424999999999997</v>
      </c>
    </row>
    <row r="249" spans="1:23" ht="26" customHeight="1">
      <c r="A249" s="45">
        <v>2130022046</v>
      </c>
      <c r="B249" s="45" t="s">
        <v>250</v>
      </c>
      <c r="C249" s="45" t="s">
        <v>235</v>
      </c>
      <c r="D249" s="45" t="s">
        <v>236</v>
      </c>
      <c r="E249" s="45">
        <v>100</v>
      </c>
      <c r="F249" s="45"/>
      <c r="G249" s="45"/>
      <c r="H249" s="45"/>
      <c r="I249" s="45">
        <v>80</v>
      </c>
      <c r="J249" s="45">
        <v>90</v>
      </c>
      <c r="K249" s="45"/>
      <c r="L249" s="45"/>
      <c r="M249" s="45">
        <v>81</v>
      </c>
      <c r="N249" s="45">
        <v>90</v>
      </c>
      <c r="O249" s="45">
        <v>21</v>
      </c>
      <c r="P249" s="45"/>
      <c r="Q249" s="45"/>
      <c r="R249" s="45">
        <v>84</v>
      </c>
      <c r="S249" s="45">
        <v>90</v>
      </c>
      <c r="T249" s="45">
        <v>0.5</v>
      </c>
      <c r="U249" s="45"/>
      <c r="V249" s="45">
        <v>72.5</v>
      </c>
      <c r="W249" s="41">
        <f t="shared" si="17"/>
        <v>81.45</v>
      </c>
    </row>
    <row r="250" spans="1:23" ht="26" customHeight="1">
      <c r="A250" s="46">
        <v>2130022055</v>
      </c>
      <c r="B250" s="46" t="s">
        <v>251</v>
      </c>
      <c r="C250" s="46" t="s">
        <v>235</v>
      </c>
      <c r="D250" s="46" t="s">
        <v>236</v>
      </c>
      <c r="E250" s="46">
        <v>100</v>
      </c>
      <c r="F250" s="46"/>
      <c r="G250" s="46">
        <v>2.5</v>
      </c>
      <c r="H250" s="46"/>
      <c r="I250" s="41">
        <f>E250*0.8+F250+G250</f>
        <v>82.5</v>
      </c>
      <c r="J250" s="46">
        <v>90</v>
      </c>
      <c r="K250" s="46"/>
      <c r="L250" s="46"/>
      <c r="M250" s="46">
        <v>81</v>
      </c>
      <c r="N250" s="46">
        <v>90</v>
      </c>
      <c r="O250" s="46">
        <v>18</v>
      </c>
      <c r="P250" s="46"/>
      <c r="Q250" s="46"/>
      <c r="R250" s="41">
        <f>N250*0.7+O250+P250</f>
        <v>81</v>
      </c>
      <c r="S250" s="46">
        <v>90</v>
      </c>
      <c r="T250" s="46"/>
      <c r="U250" s="46"/>
      <c r="V250" s="41">
        <f>S250*0.8+T250+U250</f>
        <v>72</v>
      </c>
      <c r="W250" s="41">
        <f t="shared" si="17"/>
        <v>80.400000000000006</v>
      </c>
    </row>
    <row r="251" spans="1:23" ht="26" customHeight="1">
      <c r="A251" s="48">
        <v>2130022061</v>
      </c>
      <c r="B251" s="48" t="s">
        <v>252</v>
      </c>
      <c r="C251" s="48" t="s">
        <v>235</v>
      </c>
      <c r="D251" s="48" t="s">
        <v>236</v>
      </c>
      <c r="E251" s="48">
        <v>100</v>
      </c>
      <c r="F251" s="48"/>
      <c r="G251" s="48"/>
      <c r="H251" s="48"/>
      <c r="I251" s="27">
        <f>E251*0.8+F251+G251</f>
        <v>80</v>
      </c>
      <c r="J251" s="48">
        <v>90</v>
      </c>
      <c r="K251" s="48"/>
      <c r="L251" s="48"/>
      <c r="M251" s="48">
        <v>81</v>
      </c>
      <c r="N251" s="48">
        <v>91</v>
      </c>
      <c r="O251" s="48">
        <v>11.4</v>
      </c>
      <c r="P251" s="48"/>
      <c r="Q251" s="48"/>
      <c r="R251" s="27">
        <f>N251*0.7+O251+P251</f>
        <v>75.099999999999994</v>
      </c>
      <c r="S251" s="48">
        <v>90</v>
      </c>
      <c r="T251" s="48">
        <v>0.25</v>
      </c>
      <c r="U251" s="48"/>
      <c r="V251" s="27">
        <f>S251*0.8+T251+U251</f>
        <v>72.25</v>
      </c>
      <c r="W251" s="27">
        <f t="shared" si="17"/>
        <v>76.974999999999994</v>
      </c>
    </row>
    <row r="252" spans="1:23" ht="26" customHeight="1">
      <c r="A252" s="46">
        <v>2130022043</v>
      </c>
      <c r="B252" s="46" t="s">
        <v>253</v>
      </c>
      <c r="C252" s="46" t="s">
        <v>235</v>
      </c>
      <c r="D252" s="46" t="s">
        <v>236</v>
      </c>
      <c r="E252" s="46">
        <v>100</v>
      </c>
      <c r="F252" s="46"/>
      <c r="G252" s="46">
        <v>3</v>
      </c>
      <c r="H252" s="46"/>
      <c r="I252" s="41">
        <f>E252*0.8+F252+G252</f>
        <v>83</v>
      </c>
      <c r="J252" s="46">
        <v>90</v>
      </c>
      <c r="K252" s="46"/>
      <c r="L252" s="46"/>
      <c r="M252" s="46">
        <v>81</v>
      </c>
      <c r="N252" s="46">
        <v>90</v>
      </c>
      <c r="O252" s="46">
        <v>9</v>
      </c>
      <c r="P252" s="46"/>
      <c r="Q252" s="46"/>
      <c r="R252" s="41">
        <f>N252*0.7+O252+P252</f>
        <v>72</v>
      </c>
      <c r="S252" s="46">
        <v>90</v>
      </c>
      <c r="T252" s="46">
        <v>0.25</v>
      </c>
      <c r="U252" s="46"/>
      <c r="V252" s="41">
        <f>S252*0.8+T252+U252</f>
        <v>72.25</v>
      </c>
      <c r="W252" s="41">
        <f t="shared" si="17"/>
        <v>76.024999999999991</v>
      </c>
    </row>
    <row r="253" spans="1:23" ht="26" customHeight="1">
      <c r="A253" s="46">
        <v>2130022044</v>
      </c>
      <c r="B253" s="46" t="s">
        <v>254</v>
      </c>
      <c r="C253" s="46" t="s">
        <v>232</v>
      </c>
      <c r="D253" s="46" t="s">
        <v>239</v>
      </c>
      <c r="E253" s="47">
        <v>100</v>
      </c>
      <c r="F253" s="41"/>
      <c r="G253" s="41"/>
      <c r="H253" s="41"/>
      <c r="I253" s="41">
        <v>80</v>
      </c>
      <c r="J253" s="41">
        <v>90</v>
      </c>
      <c r="K253" s="41"/>
      <c r="L253" s="41"/>
      <c r="M253" s="41">
        <v>81</v>
      </c>
      <c r="N253" s="41">
        <v>90</v>
      </c>
      <c r="O253" s="41"/>
      <c r="P253" s="41"/>
      <c r="Q253" s="41"/>
      <c r="R253" s="41">
        <v>63</v>
      </c>
      <c r="S253" s="41">
        <v>90</v>
      </c>
      <c r="T253" s="41"/>
      <c r="U253" s="41"/>
      <c r="V253" s="41">
        <v>72</v>
      </c>
      <c r="W253" s="41">
        <f>I253*0.2+M253*0.2+R253*0.5+V253*0.1</f>
        <v>70.900000000000006</v>
      </c>
    </row>
    <row r="254" spans="1:23" ht="26" customHeight="1">
      <c r="A254" s="41">
        <v>2130022051</v>
      </c>
      <c r="B254" s="41" t="s">
        <v>255</v>
      </c>
      <c r="C254" s="49" t="s">
        <v>235</v>
      </c>
      <c r="D254" s="50" t="s">
        <v>256</v>
      </c>
      <c r="E254" s="50">
        <v>100</v>
      </c>
      <c r="F254" s="50">
        <v>1</v>
      </c>
      <c r="G254" s="50">
        <v>6</v>
      </c>
      <c r="H254" s="50"/>
      <c r="I254" s="50">
        <v>87</v>
      </c>
      <c r="J254" s="50">
        <v>90</v>
      </c>
      <c r="K254" s="50"/>
      <c r="L254" s="50"/>
      <c r="M254" s="50">
        <v>81</v>
      </c>
      <c r="N254" s="50">
        <v>90</v>
      </c>
      <c r="O254" s="50"/>
      <c r="P254" s="50"/>
      <c r="Q254" s="50"/>
      <c r="R254" s="50">
        <v>63</v>
      </c>
      <c r="S254" s="50">
        <v>90</v>
      </c>
      <c r="T254" s="50">
        <v>1</v>
      </c>
      <c r="U254" s="50"/>
      <c r="V254" s="50">
        <v>73</v>
      </c>
      <c r="W254" s="50">
        <f>I254*0.2+M254*0.2+R254*0.5+V254*0.1</f>
        <v>72.399999999999991</v>
      </c>
    </row>
    <row r="255" spans="1:23" ht="26" customHeight="1">
      <c r="A255" s="41">
        <v>2130022057</v>
      </c>
      <c r="B255" s="41" t="s">
        <v>257</v>
      </c>
      <c r="C255" s="49" t="s">
        <v>235</v>
      </c>
      <c r="D255" s="50" t="s">
        <v>236</v>
      </c>
      <c r="E255" s="50">
        <v>100</v>
      </c>
      <c r="F255" s="50"/>
      <c r="G255" s="50"/>
      <c r="H255" s="50"/>
      <c r="I255" s="50">
        <v>80</v>
      </c>
      <c r="J255" s="50">
        <v>90</v>
      </c>
      <c r="K255" s="50"/>
      <c r="L255" s="50"/>
      <c r="M255" s="50">
        <v>81</v>
      </c>
      <c r="N255" s="50">
        <v>90</v>
      </c>
      <c r="O255" s="50"/>
      <c r="P255" s="50"/>
      <c r="Q255" s="50"/>
      <c r="R255" s="50">
        <v>63</v>
      </c>
      <c r="S255" s="50">
        <v>90</v>
      </c>
      <c r="T255" s="50">
        <v>0.25</v>
      </c>
      <c r="U255" s="50"/>
      <c r="V255" s="50">
        <v>72.25</v>
      </c>
      <c r="W255" s="50">
        <v>70.924999999999997</v>
      </c>
    </row>
    <row r="256" spans="1:23" ht="26" customHeight="1">
      <c r="A256" s="41">
        <v>2130022114</v>
      </c>
      <c r="B256" s="41" t="s">
        <v>258</v>
      </c>
      <c r="C256" s="49" t="s">
        <v>235</v>
      </c>
      <c r="D256" s="50" t="s">
        <v>236</v>
      </c>
      <c r="E256" s="50">
        <v>100</v>
      </c>
      <c r="F256" s="50"/>
      <c r="G256" s="50">
        <v>7</v>
      </c>
      <c r="H256" s="50"/>
      <c r="I256" s="50">
        <v>87</v>
      </c>
      <c r="J256" s="50">
        <v>90</v>
      </c>
      <c r="K256" s="50"/>
      <c r="L256" s="50"/>
      <c r="M256" s="50">
        <v>81</v>
      </c>
      <c r="N256" s="50">
        <v>92</v>
      </c>
      <c r="O256" s="50"/>
      <c r="P256" s="50"/>
      <c r="Q256" s="50"/>
      <c r="R256" s="50">
        <f>N256*0.7</f>
        <v>64.399999999999991</v>
      </c>
      <c r="S256" s="50">
        <v>90</v>
      </c>
      <c r="T256" s="50">
        <v>1.25</v>
      </c>
      <c r="U256" s="50"/>
      <c r="V256" s="50">
        <v>73.25</v>
      </c>
      <c r="W256" s="50">
        <f>I256*0.2+M256*0.2+R256*0.5+V256*0.1</f>
        <v>73.125</v>
      </c>
    </row>
    <row r="257" spans="1:23" ht="26" customHeight="1">
      <c r="A257" s="41" t="s">
        <v>259</v>
      </c>
      <c r="B257" s="41" t="s">
        <v>260</v>
      </c>
      <c r="C257" s="49" t="s">
        <v>235</v>
      </c>
      <c r="D257" s="50" t="s">
        <v>236</v>
      </c>
      <c r="E257" s="50">
        <v>100</v>
      </c>
      <c r="F257" s="50">
        <v>6</v>
      </c>
      <c r="G257" s="50">
        <v>11.5</v>
      </c>
      <c r="H257" s="50"/>
      <c r="I257" s="50">
        <v>97.5</v>
      </c>
      <c r="J257" s="50">
        <v>90</v>
      </c>
      <c r="K257" s="50"/>
      <c r="L257" s="50"/>
      <c r="M257" s="50">
        <v>81</v>
      </c>
      <c r="N257" s="50">
        <v>90</v>
      </c>
      <c r="O257" s="50">
        <v>42</v>
      </c>
      <c r="P257" s="50">
        <v>4</v>
      </c>
      <c r="Q257" s="50"/>
      <c r="R257" s="50">
        <v>109</v>
      </c>
      <c r="S257" s="50">
        <v>90</v>
      </c>
      <c r="T257" s="50">
        <v>2.75</v>
      </c>
      <c r="U257" s="50"/>
      <c r="V257" s="50">
        <v>74.75</v>
      </c>
      <c r="W257" s="50">
        <f>I257*0.2+M257*0.2+R257*0.5+V257*0.1</f>
        <v>97.674999999999997</v>
      </c>
    </row>
    <row r="258" spans="1:23" ht="26" customHeight="1">
      <c r="A258" s="41">
        <v>2130022059</v>
      </c>
      <c r="B258" s="41" t="s">
        <v>261</v>
      </c>
      <c r="C258" s="49" t="s">
        <v>235</v>
      </c>
      <c r="D258" s="50" t="s">
        <v>236</v>
      </c>
      <c r="E258" s="50">
        <v>100</v>
      </c>
      <c r="F258" s="50"/>
      <c r="G258" s="50"/>
      <c r="H258" s="50"/>
      <c r="I258" s="50">
        <v>80</v>
      </c>
      <c r="J258" s="50">
        <v>90</v>
      </c>
      <c r="K258" s="50"/>
      <c r="L258" s="50">
        <v>2</v>
      </c>
      <c r="M258" s="50">
        <v>83</v>
      </c>
      <c r="N258" s="50">
        <v>91</v>
      </c>
      <c r="O258" s="50">
        <v>5.6</v>
      </c>
      <c r="P258" s="50"/>
      <c r="Q258" s="50"/>
      <c r="R258" s="50">
        <f>N258*0.7+O258</f>
        <v>69.3</v>
      </c>
      <c r="S258" s="50">
        <v>90</v>
      </c>
      <c r="T258" s="50">
        <v>0.25</v>
      </c>
      <c r="U258" s="50"/>
      <c r="V258" s="50">
        <v>72.25</v>
      </c>
      <c r="W258" s="50">
        <f>I258*0.2+M258*0.2+R258*0.5+V258*0.1</f>
        <v>74.474999999999994</v>
      </c>
    </row>
    <row r="259" spans="1:23" ht="26" customHeight="1">
      <c r="A259" s="41">
        <v>2130022062</v>
      </c>
      <c r="B259" s="41" t="s">
        <v>262</v>
      </c>
      <c r="C259" s="49" t="s">
        <v>235</v>
      </c>
      <c r="D259" s="50" t="s">
        <v>137</v>
      </c>
      <c r="E259" s="50">
        <v>100</v>
      </c>
      <c r="F259" s="50"/>
      <c r="G259" s="50">
        <v>1</v>
      </c>
      <c r="H259" s="50"/>
      <c r="I259" s="50">
        <v>81</v>
      </c>
      <c r="J259" s="50">
        <v>90</v>
      </c>
      <c r="K259" s="50"/>
      <c r="L259" s="50"/>
      <c r="M259" s="50">
        <v>81</v>
      </c>
      <c r="N259" s="46">
        <v>90</v>
      </c>
      <c r="O259" s="50">
        <v>36</v>
      </c>
      <c r="P259" s="50"/>
      <c r="Q259" s="50"/>
      <c r="R259" s="50">
        <v>99</v>
      </c>
      <c r="S259" s="50">
        <v>90</v>
      </c>
      <c r="T259" s="50">
        <v>0.5</v>
      </c>
      <c r="U259" s="50"/>
      <c r="V259" s="50">
        <v>72.5</v>
      </c>
      <c r="W259" s="50">
        <v>89.15</v>
      </c>
    </row>
    <row r="260" spans="1:23" ht="26" customHeight="1">
      <c r="A260" s="41">
        <v>2130022124</v>
      </c>
      <c r="B260" s="41" t="s">
        <v>263</v>
      </c>
      <c r="C260" s="49" t="s">
        <v>235</v>
      </c>
      <c r="D260" s="50" t="s">
        <v>236</v>
      </c>
      <c r="E260" s="50">
        <v>100</v>
      </c>
      <c r="F260" s="50"/>
      <c r="G260" s="50"/>
      <c r="H260" s="50"/>
      <c r="I260" s="50">
        <v>80</v>
      </c>
      <c r="J260" s="50">
        <v>90</v>
      </c>
      <c r="K260" s="50"/>
      <c r="L260" s="50"/>
      <c r="M260" s="50">
        <v>81</v>
      </c>
      <c r="N260" s="50">
        <v>90</v>
      </c>
      <c r="O260" s="50">
        <v>21</v>
      </c>
      <c r="P260" s="50"/>
      <c r="Q260" s="50"/>
      <c r="R260" s="50">
        <v>84</v>
      </c>
      <c r="S260" s="50">
        <v>90</v>
      </c>
      <c r="T260" s="50"/>
      <c r="U260" s="50"/>
      <c r="V260" s="50">
        <v>72</v>
      </c>
      <c r="W260" s="50">
        <f>V260*0.1+R260*0.5+M260*0.2+I260*0.2</f>
        <v>81.400000000000006</v>
      </c>
    </row>
    <row r="261" spans="1:23" ht="26" customHeight="1">
      <c r="A261" s="41">
        <v>2130022056</v>
      </c>
      <c r="B261" s="41" t="s">
        <v>264</v>
      </c>
      <c r="C261" s="49" t="s">
        <v>235</v>
      </c>
      <c r="D261" s="50" t="s">
        <v>236</v>
      </c>
      <c r="E261" s="50">
        <v>100</v>
      </c>
      <c r="F261" s="50"/>
      <c r="G261" s="50"/>
      <c r="H261" s="50"/>
      <c r="I261" s="50">
        <v>80</v>
      </c>
      <c r="J261" s="50">
        <v>90</v>
      </c>
      <c r="K261" s="50"/>
      <c r="L261" s="50"/>
      <c r="M261" s="50">
        <v>81</v>
      </c>
      <c r="N261" s="50">
        <v>90</v>
      </c>
      <c r="O261" s="50"/>
      <c r="P261" s="50"/>
      <c r="Q261" s="50"/>
      <c r="R261" s="50">
        <v>63</v>
      </c>
      <c r="S261" s="50">
        <v>90</v>
      </c>
      <c r="T261" s="50"/>
      <c r="U261" s="50"/>
      <c r="V261" s="50">
        <v>72</v>
      </c>
      <c r="W261" s="50">
        <v>70.900000000000006</v>
      </c>
    </row>
    <row r="262" spans="1:23" ht="26" customHeight="1">
      <c r="A262" s="45">
        <v>2130022058</v>
      </c>
      <c r="B262" s="45" t="s">
        <v>265</v>
      </c>
      <c r="C262" s="49" t="s">
        <v>235</v>
      </c>
      <c r="D262" s="50" t="s">
        <v>236</v>
      </c>
      <c r="E262" s="50">
        <v>100</v>
      </c>
      <c r="F262" s="50"/>
      <c r="G262" s="50">
        <v>1</v>
      </c>
      <c r="H262" s="50"/>
      <c r="I262" s="50">
        <v>81</v>
      </c>
      <c r="J262" s="50">
        <v>90</v>
      </c>
      <c r="K262" s="50"/>
      <c r="L262" s="50"/>
      <c r="M262" s="50">
        <v>81</v>
      </c>
      <c r="N262" s="50">
        <v>90</v>
      </c>
      <c r="O262" s="50"/>
      <c r="P262" s="50"/>
      <c r="Q262" s="50"/>
      <c r="R262" s="50">
        <v>63</v>
      </c>
      <c r="S262" s="50">
        <v>90</v>
      </c>
      <c r="T262" s="50"/>
      <c r="U262" s="50"/>
      <c r="V262" s="50">
        <v>72</v>
      </c>
      <c r="W262" s="41">
        <f>I262*0.2+M262*0.2+R262*0.5+V262*0.1</f>
        <v>71.099999999999994</v>
      </c>
    </row>
    <row r="263" spans="1:23" ht="26" customHeight="1">
      <c r="A263" s="46">
        <v>2130022098</v>
      </c>
      <c r="B263" s="46" t="s">
        <v>266</v>
      </c>
      <c r="C263" s="51" t="s">
        <v>235</v>
      </c>
      <c r="D263" s="50" t="s">
        <v>236</v>
      </c>
      <c r="E263" s="50">
        <v>100</v>
      </c>
      <c r="F263" s="46"/>
      <c r="G263" s="46">
        <v>1</v>
      </c>
      <c r="H263" s="46"/>
      <c r="I263" s="50">
        <v>81</v>
      </c>
      <c r="J263" s="50">
        <v>90</v>
      </c>
      <c r="K263" s="46"/>
      <c r="L263" s="46"/>
      <c r="M263" s="50">
        <v>81</v>
      </c>
      <c r="N263" s="50">
        <v>90</v>
      </c>
      <c r="O263" s="46"/>
      <c r="P263" s="46"/>
      <c r="Q263" s="46"/>
      <c r="R263" s="50">
        <v>63</v>
      </c>
      <c r="S263" s="50">
        <v>90</v>
      </c>
      <c r="T263" s="46"/>
      <c r="U263" s="46"/>
      <c r="V263" s="50">
        <v>72</v>
      </c>
      <c r="W263" s="41">
        <f>I263*0.2+M263*0.2+R263*0.5+V263*0.1</f>
        <v>71.099999999999994</v>
      </c>
    </row>
    <row r="264" spans="1:23" ht="26" customHeight="1">
      <c r="A264" s="41">
        <v>2130022079</v>
      </c>
      <c r="B264" s="41" t="s">
        <v>267</v>
      </c>
      <c r="C264" s="41" t="s">
        <v>235</v>
      </c>
      <c r="D264" s="41" t="s">
        <v>236</v>
      </c>
      <c r="E264" s="41">
        <v>100</v>
      </c>
      <c r="F264" s="41"/>
      <c r="G264" s="41"/>
      <c r="H264" s="41"/>
      <c r="I264" s="41">
        <f t="shared" ref="I264:I273" si="18">E264*0.8+F264+G264</f>
        <v>80</v>
      </c>
      <c r="J264" s="41">
        <v>90</v>
      </c>
      <c r="K264" s="41"/>
      <c r="L264" s="41"/>
      <c r="M264" s="41">
        <f t="shared" ref="M264:M273" si="19">J264*0.9+K264+L264</f>
        <v>81</v>
      </c>
      <c r="N264" s="41">
        <v>90</v>
      </c>
      <c r="O264" s="41"/>
      <c r="P264" s="41"/>
      <c r="Q264" s="41"/>
      <c r="R264" s="41">
        <f t="shared" ref="R264:R273" si="20">N264*0.7+O264+P264</f>
        <v>62.999999999999993</v>
      </c>
      <c r="S264" s="41">
        <v>90</v>
      </c>
      <c r="T264" s="41"/>
      <c r="U264" s="41"/>
      <c r="V264" s="41">
        <f t="shared" ref="V264:V273" si="21">S264*0.8+T264+U264</f>
        <v>72</v>
      </c>
      <c r="W264" s="41">
        <f t="shared" ref="W264:W273" si="22">I264*0.2+M264*0.2+R264*0.5+V264*0.1</f>
        <v>70.900000000000006</v>
      </c>
    </row>
    <row r="265" spans="1:23" ht="26" customHeight="1">
      <c r="A265" s="41">
        <v>2130022093</v>
      </c>
      <c r="B265" s="41" t="s">
        <v>268</v>
      </c>
      <c r="C265" s="41" t="s">
        <v>235</v>
      </c>
      <c r="D265" s="41" t="s">
        <v>236</v>
      </c>
      <c r="E265" s="41">
        <v>100</v>
      </c>
      <c r="F265" s="41"/>
      <c r="G265" s="41"/>
      <c r="H265" s="41"/>
      <c r="I265" s="41">
        <f t="shared" si="18"/>
        <v>80</v>
      </c>
      <c r="J265" s="41">
        <v>90</v>
      </c>
      <c r="K265" s="41"/>
      <c r="L265" s="41"/>
      <c r="M265" s="41">
        <f t="shared" si="19"/>
        <v>81</v>
      </c>
      <c r="N265" s="41">
        <v>90</v>
      </c>
      <c r="O265" s="41"/>
      <c r="P265" s="41"/>
      <c r="Q265" s="41"/>
      <c r="R265" s="41">
        <f t="shared" si="20"/>
        <v>62.999999999999993</v>
      </c>
      <c r="S265" s="41">
        <v>90</v>
      </c>
      <c r="T265" s="41">
        <v>0.5</v>
      </c>
      <c r="U265" s="41"/>
      <c r="V265" s="41">
        <f t="shared" si="21"/>
        <v>72.5</v>
      </c>
      <c r="W265" s="41">
        <f t="shared" si="22"/>
        <v>70.95</v>
      </c>
    </row>
    <row r="266" spans="1:23" ht="26" customHeight="1">
      <c r="A266" s="41">
        <v>2130022063</v>
      </c>
      <c r="B266" s="41" t="s">
        <v>269</v>
      </c>
      <c r="C266" s="41" t="s">
        <v>235</v>
      </c>
      <c r="D266" s="41" t="s">
        <v>236</v>
      </c>
      <c r="E266" s="41">
        <v>100</v>
      </c>
      <c r="F266" s="41"/>
      <c r="G266" s="41">
        <v>1</v>
      </c>
      <c r="H266" s="41"/>
      <c r="I266" s="41">
        <f t="shared" si="18"/>
        <v>81</v>
      </c>
      <c r="J266" s="41">
        <v>90</v>
      </c>
      <c r="K266" s="41"/>
      <c r="L266" s="41"/>
      <c r="M266" s="41">
        <f t="shared" si="19"/>
        <v>81</v>
      </c>
      <c r="N266" s="41">
        <v>91</v>
      </c>
      <c r="O266" s="41">
        <v>32</v>
      </c>
      <c r="P266" s="41">
        <v>7</v>
      </c>
      <c r="Q266" s="41"/>
      <c r="R266" s="41">
        <f t="shared" si="20"/>
        <v>102.69999999999999</v>
      </c>
      <c r="S266" s="41">
        <v>90</v>
      </c>
      <c r="T266" s="41">
        <v>13</v>
      </c>
      <c r="U266" s="41"/>
      <c r="V266" s="41">
        <f t="shared" si="21"/>
        <v>85</v>
      </c>
      <c r="W266" s="41">
        <f>I266*0.2+M266*0.2+R266*0.5+V266*0.1</f>
        <v>92.25</v>
      </c>
    </row>
    <row r="267" spans="1:23" ht="26" customHeight="1">
      <c r="A267" s="41">
        <v>2130022064</v>
      </c>
      <c r="B267" s="41" t="s">
        <v>270</v>
      </c>
      <c r="C267" s="41" t="s">
        <v>235</v>
      </c>
      <c r="D267" s="41" t="s">
        <v>236</v>
      </c>
      <c r="E267" s="41">
        <v>100</v>
      </c>
      <c r="F267" s="41"/>
      <c r="G267" s="41"/>
      <c r="H267" s="41"/>
      <c r="I267" s="41">
        <f t="shared" si="18"/>
        <v>80</v>
      </c>
      <c r="J267" s="41">
        <v>90</v>
      </c>
      <c r="K267" s="41"/>
      <c r="L267" s="41"/>
      <c r="M267" s="41">
        <f t="shared" si="19"/>
        <v>81</v>
      </c>
      <c r="N267" s="41">
        <v>90</v>
      </c>
      <c r="O267" s="41">
        <v>44.6</v>
      </c>
      <c r="P267" s="41"/>
      <c r="Q267" s="41"/>
      <c r="R267" s="41">
        <f t="shared" si="20"/>
        <v>107.6</v>
      </c>
      <c r="S267" s="41">
        <v>90</v>
      </c>
      <c r="T267" s="41"/>
      <c r="U267" s="41"/>
      <c r="V267" s="41">
        <f t="shared" si="21"/>
        <v>72</v>
      </c>
      <c r="W267" s="41">
        <f t="shared" si="22"/>
        <v>93.2</v>
      </c>
    </row>
    <row r="268" spans="1:23" ht="26" customHeight="1">
      <c r="A268" s="41">
        <v>2130022065</v>
      </c>
      <c r="B268" s="41" t="s">
        <v>271</v>
      </c>
      <c r="C268" s="41" t="s">
        <v>235</v>
      </c>
      <c r="D268" s="41" t="s">
        <v>236</v>
      </c>
      <c r="E268" s="41">
        <v>100</v>
      </c>
      <c r="F268" s="41"/>
      <c r="G268" s="41"/>
      <c r="H268" s="41"/>
      <c r="I268" s="41">
        <f t="shared" si="18"/>
        <v>80</v>
      </c>
      <c r="J268" s="41">
        <v>90</v>
      </c>
      <c r="K268" s="41"/>
      <c r="L268" s="41"/>
      <c r="M268" s="41">
        <f t="shared" si="19"/>
        <v>81</v>
      </c>
      <c r="N268" s="41">
        <v>90</v>
      </c>
      <c r="O268" s="41"/>
      <c r="P268" s="41"/>
      <c r="Q268" s="41"/>
      <c r="R268" s="41">
        <f t="shared" si="20"/>
        <v>62.999999999999993</v>
      </c>
      <c r="S268" s="41">
        <v>90</v>
      </c>
      <c r="T268" s="41"/>
      <c r="U268" s="41"/>
      <c r="V268" s="41">
        <f t="shared" si="21"/>
        <v>72</v>
      </c>
      <c r="W268" s="41">
        <f t="shared" si="22"/>
        <v>70.900000000000006</v>
      </c>
    </row>
    <row r="269" spans="1:23" ht="26" customHeight="1">
      <c r="A269" s="27">
        <v>2130022066</v>
      </c>
      <c r="B269" s="27" t="s">
        <v>272</v>
      </c>
      <c r="C269" s="27" t="s">
        <v>235</v>
      </c>
      <c r="D269" s="27" t="s">
        <v>236</v>
      </c>
      <c r="E269" s="27">
        <v>100</v>
      </c>
      <c r="F269" s="27"/>
      <c r="G269" s="27">
        <v>2</v>
      </c>
      <c r="H269" s="27"/>
      <c r="I269" s="27">
        <f t="shared" si="18"/>
        <v>82</v>
      </c>
      <c r="J269" s="27">
        <v>90</v>
      </c>
      <c r="K269" s="27"/>
      <c r="L269" s="27"/>
      <c r="M269" s="27">
        <f t="shared" si="19"/>
        <v>81</v>
      </c>
      <c r="N269" s="27">
        <v>90</v>
      </c>
      <c r="O269" s="27"/>
      <c r="P269" s="27"/>
      <c r="Q269" s="27"/>
      <c r="R269" s="27">
        <f t="shared" si="20"/>
        <v>62.999999999999993</v>
      </c>
      <c r="S269" s="27">
        <v>90</v>
      </c>
      <c r="T269" s="27">
        <v>0.25</v>
      </c>
      <c r="U269" s="27"/>
      <c r="V269" s="27">
        <f t="shared" si="21"/>
        <v>72.25</v>
      </c>
      <c r="W269" s="27">
        <f t="shared" si="22"/>
        <v>71.324999999999989</v>
      </c>
    </row>
    <row r="270" spans="1:23" ht="26" customHeight="1">
      <c r="A270" s="41">
        <v>2130022067</v>
      </c>
      <c r="B270" s="41" t="s">
        <v>273</v>
      </c>
      <c r="C270" s="41" t="s">
        <v>235</v>
      </c>
      <c r="D270" s="41" t="s">
        <v>236</v>
      </c>
      <c r="E270" s="41">
        <v>100</v>
      </c>
      <c r="F270" s="41"/>
      <c r="G270" s="41">
        <v>1</v>
      </c>
      <c r="H270" s="41"/>
      <c r="I270" s="41">
        <f t="shared" si="18"/>
        <v>81</v>
      </c>
      <c r="J270" s="41">
        <v>90</v>
      </c>
      <c r="K270" s="41"/>
      <c r="L270" s="41"/>
      <c r="M270" s="41">
        <f t="shared" si="19"/>
        <v>81</v>
      </c>
      <c r="N270" s="41">
        <v>90</v>
      </c>
      <c r="O270" s="41"/>
      <c r="P270" s="41"/>
      <c r="Q270" s="41"/>
      <c r="R270" s="41">
        <f t="shared" si="20"/>
        <v>62.999999999999993</v>
      </c>
      <c r="S270" s="41">
        <v>90</v>
      </c>
      <c r="T270" s="41"/>
      <c r="U270" s="41"/>
      <c r="V270" s="41">
        <f t="shared" si="21"/>
        <v>72</v>
      </c>
      <c r="W270" s="41">
        <f t="shared" si="22"/>
        <v>71.099999999999994</v>
      </c>
    </row>
    <row r="271" spans="1:23" ht="26" customHeight="1">
      <c r="A271" s="41">
        <v>2130022068</v>
      </c>
      <c r="B271" s="41" t="s">
        <v>274</v>
      </c>
      <c r="C271" s="41" t="s">
        <v>235</v>
      </c>
      <c r="D271" s="41" t="s">
        <v>236</v>
      </c>
      <c r="E271" s="41">
        <v>100</v>
      </c>
      <c r="F271" s="41"/>
      <c r="G271" s="41">
        <v>4</v>
      </c>
      <c r="H271" s="41"/>
      <c r="I271" s="41">
        <f t="shared" si="18"/>
        <v>84</v>
      </c>
      <c r="J271" s="41">
        <v>90</v>
      </c>
      <c r="K271" s="41"/>
      <c r="L271" s="41"/>
      <c r="M271" s="41">
        <f t="shared" si="19"/>
        <v>81</v>
      </c>
      <c r="N271" s="41">
        <v>90</v>
      </c>
      <c r="O271" s="41"/>
      <c r="P271" s="41"/>
      <c r="Q271" s="41"/>
      <c r="R271" s="41">
        <f t="shared" si="20"/>
        <v>62.999999999999993</v>
      </c>
      <c r="S271" s="41">
        <v>90</v>
      </c>
      <c r="T271" s="41">
        <v>0.5</v>
      </c>
      <c r="U271" s="41"/>
      <c r="V271" s="41">
        <f t="shared" si="21"/>
        <v>72.5</v>
      </c>
      <c r="W271" s="41">
        <f t="shared" si="22"/>
        <v>71.75</v>
      </c>
    </row>
    <row r="272" spans="1:23" ht="26" customHeight="1">
      <c r="A272" s="41">
        <v>2130022069</v>
      </c>
      <c r="B272" s="41" t="s">
        <v>275</v>
      </c>
      <c r="C272" s="41" t="s">
        <v>235</v>
      </c>
      <c r="D272" s="41" t="s">
        <v>236</v>
      </c>
      <c r="E272" s="41">
        <v>100</v>
      </c>
      <c r="F272" s="41">
        <v>2</v>
      </c>
      <c r="G272" s="41">
        <v>7</v>
      </c>
      <c r="H272" s="41"/>
      <c r="I272" s="41">
        <f t="shared" si="18"/>
        <v>89</v>
      </c>
      <c r="J272" s="41">
        <v>90</v>
      </c>
      <c r="K272" s="41"/>
      <c r="L272" s="41"/>
      <c r="M272" s="41">
        <f t="shared" si="19"/>
        <v>81</v>
      </c>
      <c r="N272" s="41">
        <v>90</v>
      </c>
      <c r="O272" s="41">
        <v>18.7</v>
      </c>
      <c r="P272" s="41"/>
      <c r="Q272" s="41"/>
      <c r="R272" s="41">
        <f t="shared" si="20"/>
        <v>81.699999999999989</v>
      </c>
      <c r="S272" s="41">
        <v>90</v>
      </c>
      <c r="T272" s="41">
        <v>0.5</v>
      </c>
      <c r="U272" s="41"/>
      <c r="V272" s="41">
        <f t="shared" si="21"/>
        <v>72.5</v>
      </c>
      <c r="W272" s="41">
        <f t="shared" si="22"/>
        <v>82.1</v>
      </c>
    </row>
    <row r="273" spans="1:23" ht="26" customHeight="1">
      <c r="A273" s="41">
        <v>2130022069</v>
      </c>
      <c r="B273" s="41" t="s">
        <v>276</v>
      </c>
      <c r="C273" s="41" t="s">
        <v>232</v>
      </c>
      <c r="D273" s="41" t="s">
        <v>236</v>
      </c>
      <c r="E273" s="41">
        <v>100</v>
      </c>
      <c r="F273" s="41"/>
      <c r="G273" s="41"/>
      <c r="H273" s="41"/>
      <c r="I273" s="41">
        <f t="shared" si="18"/>
        <v>80</v>
      </c>
      <c r="J273" s="41">
        <v>90</v>
      </c>
      <c r="K273" s="41"/>
      <c r="L273" s="41"/>
      <c r="M273" s="41">
        <f t="shared" si="19"/>
        <v>81</v>
      </c>
      <c r="N273" s="41">
        <v>90</v>
      </c>
      <c r="O273" s="41"/>
      <c r="P273" s="41"/>
      <c r="Q273" s="41"/>
      <c r="R273" s="41">
        <f t="shared" si="20"/>
        <v>62.999999999999993</v>
      </c>
      <c r="S273" s="41">
        <v>90</v>
      </c>
      <c r="T273" s="41"/>
      <c r="U273" s="41"/>
      <c r="V273" s="41">
        <f t="shared" si="21"/>
        <v>72</v>
      </c>
      <c r="W273" s="41">
        <f t="shared" si="22"/>
        <v>70.900000000000006</v>
      </c>
    </row>
    <row r="274" spans="1:23" ht="26" customHeight="1">
      <c r="A274" s="6">
        <v>2130022071</v>
      </c>
      <c r="B274" s="52" t="s">
        <v>277</v>
      </c>
      <c r="C274" s="6" t="s">
        <v>235</v>
      </c>
      <c r="D274" s="6" t="s">
        <v>137</v>
      </c>
      <c r="E274" s="46">
        <v>100</v>
      </c>
      <c r="F274" s="46"/>
      <c r="G274" s="46">
        <v>6</v>
      </c>
      <c r="H274" s="46"/>
      <c r="I274" s="46">
        <f>E274*0.8+F274+G274</f>
        <v>86</v>
      </c>
      <c r="J274" s="46">
        <v>90</v>
      </c>
      <c r="K274" s="46"/>
      <c r="L274" s="46"/>
      <c r="M274" s="46">
        <f>J274*0.9+K274+L274</f>
        <v>81</v>
      </c>
      <c r="N274" s="46">
        <v>90</v>
      </c>
      <c r="O274" s="46"/>
      <c r="P274" s="46"/>
      <c r="Q274" s="46"/>
      <c r="R274" s="46">
        <f>N274*0.7+O274+P274-Q274</f>
        <v>62.999999999999993</v>
      </c>
      <c r="S274" s="46">
        <v>90</v>
      </c>
      <c r="T274" s="46">
        <v>1.5</v>
      </c>
      <c r="U274" s="46"/>
      <c r="V274" s="46">
        <f>S274*0.8+T274</f>
        <v>73.5</v>
      </c>
      <c r="W274" s="46">
        <f>I274*0.2+M274*0.2+R274*0.5+V274*0.1</f>
        <v>72.249999999999986</v>
      </c>
    </row>
    <row r="275" spans="1:23" ht="26" customHeight="1">
      <c r="A275" s="6">
        <v>2130022072</v>
      </c>
      <c r="B275" s="6" t="s">
        <v>278</v>
      </c>
      <c r="C275" s="6" t="s">
        <v>235</v>
      </c>
      <c r="D275" s="6" t="s">
        <v>236</v>
      </c>
      <c r="E275" s="46">
        <v>100</v>
      </c>
      <c r="F275" s="46">
        <v>1</v>
      </c>
      <c r="G275" s="46">
        <v>6</v>
      </c>
      <c r="H275" s="46"/>
      <c r="I275" s="46">
        <f t="shared" ref="I275:I283" si="23">E275*0.8+F275+G275</f>
        <v>87</v>
      </c>
      <c r="J275" s="46">
        <v>90</v>
      </c>
      <c r="K275" s="46"/>
      <c r="L275" s="46"/>
      <c r="M275" s="46">
        <f t="shared" ref="M275:M283" si="24">J275*0.9+K275+L275</f>
        <v>81</v>
      </c>
      <c r="N275" s="46">
        <v>90</v>
      </c>
      <c r="O275" s="46"/>
      <c r="P275" s="46"/>
      <c r="Q275" s="46"/>
      <c r="R275" s="46">
        <f t="shared" ref="R275:R283" si="25">N275*0.7+O275+P275-Q275</f>
        <v>62.999999999999993</v>
      </c>
      <c r="S275" s="46">
        <v>90</v>
      </c>
      <c r="T275" s="46">
        <v>0.5</v>
      </c>
      <c r="U275" s="46"/>
      <c r="V275" s="46">
        <f t="shared" ref="V275:V283" si="26">S275*0.8+T275</f>
        <v>72.5</v>
      </c>
      <c r="W275" s="46">
        <f t="shared" ref="W275:W299" si="27">I275*0.2+M275*0.2+R275*0.5+V275*0.1</f>
        <v>72.349999999999994</v>
      </c>
    </row>
    <row r="276" spans="1:23" ht="26" customHeight="1">
      <c r="A276" s="6">
        <v>2130022073</v>
      </c>
      <c r="B276" s="6" t="s">
        <v>279</v>
      </c>
      <c r="C276" s="6" t="s">
        <v>235</v>
      </c>
      <c r="D276" s="6" t="s">
        <v>236</v>
      </c>
      <c r="E276" s="46">
        <v>100</v>
      </c>
      <c r="F276" s="46"/>
      <c r="G276" s="46"/>
      <c r="H276" s="46"/>
      <c r="I276" s="46">
        <f t="shared" si="23"/>
        <v>80</v>
      </c>
      <c r="J276" s="46">
        <v>90</v>
      </c>
      <c r="K276" s="46"/>
      <c r="L276" s="46"/>
      <c r="M276" s="46">
        <f t="shared" si="24"/>
        <v>81</v>
      </c>
      <c r="N276" s="46">
        <v>90</v>
      </c>
      <c r="O276" s="46">
        <v>21</v>
      </c>
      <c r="P276" s="46"/>
      <c r="Q276" s="46"/>
      <c r="R276" s="46">
        <f t="shared" si="25"/>
        <v>84</v>
      </c>
      <c r="S276" s="46">
        <v>90</v>
      </c>
      <c r="T276" s="46">
        <v>0.25</v>
      </c>
      <c r="U276" s="46"/>
      <c r="V276" s="46">
        <f t="shared" si="26"/>
        <v>72.25</v>
      </c>
      <c r="W276" s="46">
        <f t="shared" si="27"/>
        <v>81.424999999999997</v>
      </c>
    </row>
    <row r="277" spans="1:23" ht="26" customHeight="1">
      <c r="A277" s="6">
        <v>2130022074</v>
      </c>
      <c r="B277" s="6" t="s">
        <v>280</v>
      </c>
      <c r="C277" s="6" t="s">
        <v>235</v>
      </c>
      <c r="D277" s="6" t="s">
        <v>137</v>
      </c>
      <c r="E277" s="46">
        <v>100</v>
      </c>
      <c r="F277" s="46">
        <v>2</v>
      </c>
      <c r="G277" s="46">
        <v>1</v>
      </c>
      <c r="H277" s="46"/>
      <c r="I277" s="46">
        <f t="shared" si="23"/>
        <v>83</v>
      </c>
      <c r="J277" s="46">
        <v>90</v>
      </c>
      <c r="K277" s="46"/>
      <c r="L277" s="46"/>
      <c r="M277" s="46">
        <f t="shared" si="24"/>
        <v>81</v>
      </c>
      <c r="N277" s="46">
        <v>91</v>
      </c>
      <c r="O277" s="46">
        <v>21</v>
      </c>
      <c r="P277" s="46"/>
      <c r="Q277" s="46"/>
      <c r="R277" s="46">
        <f t="shared" si="25"/>
        <v>84.699999999999989</v>
      </c>
      <c r="S277" s="46">
        <v>90</v>
      </c>
      <c r="T277" s="46">
        <v>0.25</v>
      </c>
      <c r="U277" s="46"/>
      <c r="V277" s="46">
        <f t="shared" si="26"/>
        <v>72.25</v>
      </c>
      <c r="W277" s="46">
        <f>I277*0.2+M277*0.2+R277*0.5+V277*0.1</f>
        <v>82.374999999999986</v>
      </c>
    </row>
    <row r="278" spans="1:23" ht="26" customHeight="1">
      <c r="A278" s="6">
        <v>2130022075</v>
      </c>
      <c r="B278" s="52" t="s">
        <v>281</v>
      </c>
      <c r="C278" s="6" t="s">
        <v>235</v>
      </c>
      <c r="D278" s="6" t="s">
        <v>236</v>
      </c>
      <c r="E278" s="46">
        <v>100</v>
      </c>
      <c r="F278" s="46"/>
      <c r="G278" s="46">
        <v>1</v>
      </c>
      <c r="H278" s="46"/>
      <c r="I278" s="46">
        <f t="shared" si="23"/>
        <v>81</v>
      </c>
      <c r="J278" s="46">
        <v>90</v>
      </c>
      <c r="K278" s="46"/>
      <c r="L278" s="46"/>
      <c r="M278" s="46">
        <f t="shared" si="24"/>
        <v>81</v>
      </c>
      <c r="N278" s="46">
        <v>90</v>
      </c>
      <c r="O278" s="46"/>
      <c r="P278" s="46"/>
      <c r="Q278" s="46"/>
      <c r="R278" s="46">
        <f t="shared" si="25"/>
        <v>62.999999999999993</v>
      </c>
      <c r="S278" s="46">
        <v>90</v>
      </c>
      <c r="T278" s="46">
        <v>0.5</v>
      </c>
      <c r="U278" s="46"/>
      <c r="V278" s="46">
        <f t="shared" si="26"/>
        <v>72.5</v>
      </c>
      <c r="W278" s="46">
        <f t="shared" si="27"/>
        <v>71.149999999999991</v>
      </c>
    </row>
    <row r="279" spans="1:23" ht="26" customHeight="1">
      <c r="A279" s="6">
        <v>2130022076</v>
      </c>
      <c r="B279" s="2" t="s">
        <v>282</v>
      </c>
      <c r="C279" s="6" t="s">
        <v>235</v>
      </c>
      <c r="D279" s="6" t="s">
        <v>236</v>
      </c>
      <c r="E279" s="46">
        <v>100</v>
      </c>
      <c r="F279" s="46"/>
      <c r="G279" s="46"/>
      <c r="H279" s="46"/>
      <c r="I279" s="46">
        <f t="shared" si="23"/>
        <v>80</v>
      </c>
      <c r="J279" s="46">
        <v>90</v>
      </c>
      <c r="K279" s="46"/>
      <c r="L279" s="46"/>
      <c r="M279" s="46">
        <f t="shared" si="24"/>
        <v>81</v>
      </c>
      <c r="N279" s="46">
        <v>90</v>
      </c>
      <c r="O279" s="46"/>
      <c r="P279" s="46"/>
      <c r="Q279" s="46"/>
      <c r="R279" s="46">
        <f t="shared" si="25"/>
        <v>62.999999999999993</v>
      </c>
      <c r="S279" s="46">
        <v>90</v>
      </c>
      <c r="T279" s="46"/>
      <c r="U279" s="46"/>
      <c r="V279" s="46">
        <f t="shared" si="26"/>
        <v>72</v>
      </c>
      <c r="W279" s="46">
        <f t="shared" si="27"/>
        <v>70.900000000000006</v>
      </c>
    </row>
    <row r="280" spans="1:23" ht="26" customHeight="1">
      <c r="A280" s="6">
        <v>2130022077</v>
      </c>
      <c r="B280" s="2" t="s">
        <v>283</v>
      </c>
      <c r="C280" s="46" t="s">
        <v>235</v>
      </c>
      <c r="D280" s="46" t="s">
        <v>236</v>
      </c>
      <c r="E280" s="46">
        <v>100</v>
      </c>
      <c r="F280" s="46"/>
      <c r="G280" s="46">
        <v>1</v>
      </c>
      <c r="H280" s="46"/>
      <c r="I280" s="46">
        <f t="shared" si="23"/>
        <v>81</v>
      </c>
      <c r="J280" s="46">
        <v>90</v>
      </c>
      <c r="K280" s="46"/>
      <c r="L280" s="46"/>
      <c r="M280" s="46">
        <f t="shared" si="24"/>
        <v>81</v>
      </c>
      <c r="N280" s="46">
        <v>90</v>
      </c>
      <c r="O280" s="46"/>
      <c r="P280" s="46"/>
      <c r="Q280" s="46"/>
      <c r="R280" s="46">
        <f t="shared" si="25"/>
        <v>62.999999999999993</v>
      </c>
      <c r="S280" s="46">
        <v>90</v>
      </c>
      <c r="T280" s="46"/>
      <c r="U280" s="46"/>
      <c r="V280" s="46">
        <f t="shared" si="26"/>
        <v>72</v>
      </c>
      <c r="W280" s="46">
        <f t="shared" si="27"/>
        <v>71.099999999999994</v>
      </c>
    </row>
    <row r="281" spans="1:23" ht="26" customHeight="1">
      <c r="A281" s="6">
        <v>2130022078</v>
      </c>
      <c r="B281" s="2" t="s">
        <v>284</v>
      </c>
      <c r="C281" s="46" t="s">
        <v>235</v>
      </c>
      <c r="D281" s="46" t="s">
        <v>236</v>
      </c>
      <c r="E281" s="46">
        <v>100</v>
      </c>
      <c r="F281" s="46"/>
      <c r="G281" s="46"/>
      <c r="H281" s="46"/>
      <c r="I281" s="46">
        <f t="shared" si="23"/>
        <v>80</v>
      </c>
      <c r="J281" s="46">
        <v>90</v>
      </c>
      <c r="K281" s="46"/>
      <c r="L281" s="46"/>
      <c r="M281" s="46">
        <f t="shared" si="24"/>
        <v>81</v>
      </c>
      <c r="N281" s="46">
        <v>90</v>
      </c>
      <c r="O281" s="46">
        <v>21</v>
      </c>
      <c r="P281" s="46"/>
      <c r="Q281" s="46"/>
      <c r="R281" s="46">
        <f t="shared" si="25"/>
        <v>84</v>
      </c>
      <c r="S281" s="46">
        <v>90</v>
      </c>
      <c r="T281" s="46">
        <v>0.25</v>
      </c>
      <c r="U281" s="46"/>
      <c r="V281" s="46">
        <f t="shared" si="26"/>
        <v>72.25</v>
      </c>
      <c r="W281" s="46">
        <f t="shared" si="27"/>
        <v>81.424999999999997</v>
      </c>
    </row>
    <row r="282" spans="1:23" ht="26" customHeight="1">
      <c r="A282" s="6">
        <v>2130022080</v>
      </c>
      <c r="B282" s="53" t="s">
        <v>285</v>
      </c>
      <c r="C282" s="6" t="s">
        <v>235</v>
      </c>
      <c r="D282" s="6" t="s">
        <v>236</v>
      </c>
      <c r="E282" s="46">
        <v>100</v>
      </c>
      <c r="F282" s="46"/>
      <c r="G282" s="46"/>
      <c r="H282" s="46"/>
      <c r="I282" s="46">
        <f t="shared" si="23"/>
        <v>80</v>
      </c>
      <c r="J282" s="46">
        <v>90</v>
      </c>
      <c r="K282" s="46"/>
      <c r="L282" s="46"/>
      <c r="M282" s="46">
        <f t="shared" si="24"/>
        <v>81</v>
      </c>
      <c r="N282" s="46">
        <v>90</v>
      </c>
      <c r="O282" s="46"/>
      <c r="P282" s="46"/>
      <c r="Q282" s="46"/>
      <c r="R282" s="46">
        <f t="shared" si="25"/>
        <v>62.999999999999993</v>
      </c>
      <c r="S282" s="46">
        <v>90</v>
      </c>
      <c r="T282" s="46">
        <v>7.25</v>
      </c>
      <c r="U282" s="46"/>
      <c r="V282" s="46">
        <f t="shared" si="26"/>
        <v>79.25</v>
      </c>
      <c r="W282" s="46">
        <f t="shared" si="27"/>
        <v>71.625</v>
      </c>
    </row>
    <row r="283" spans="1:23" ht="26" customHeight="1">
      <c r="A283" s="6">
        <v>2130022081</v>
      </c>
      <c r="B283" s="2" t="s">
        <v>286</v>
      </c>
      <c r="C283" s="6" t="s">
        <v>235</v>
      </c>
      <c r="D283" s="6" t="s">
        <v>236</v>
      </c>
      <c r="E283" s="46">
        <v>100</v>
      </c>
      <c r="F283" s="46"/>
      <c r="G283" s="46"/>
      <c r="H283" s="46"/>
      <c r="I283" s="46">
        <f t="shared" si="23"/>
        <v>80</v>
      </c>
      <c r="J283" s="46">
        <v>90</v>
      </c>
      <c r="K283" s="46"/>
      <c r="L283" s="46"/>
      <c r="M283" s="46">
        <f t="shared" si="24"/>
        <v>81</v>
      </c>
      <c r="N283" s="46">
        <v>90</v>
      </c>
      <c r="O283" s="46"/>
      <c r="P283" s="46"/>
      <c r="Q283" s="46"/>
      <c r="R283" s="46">
        <f t="shared" si="25"/>
        <v>62.999999999999993</v>
      </c>
      <c r="S283" s="46">
        <v>90</v>
      </c>
      <c r="T283" s="46"/>
      <c r="U283" s="46"/>
      <c r="V283" s="46">
        <f t="shared" si="26"/>
        <v>72</v>
      </c>
      <c r="W283" s="46">
        <f t="shared" si="27"/>
        <v>70.900000000000006</v>
      </c>
    </row>
    <row r="284" spans="1:23" ht="26" customHeight="1">
      <c r="A284" s="41">
        <v>2130022086</v>
      </c>
      <c r="B284" s="41" t="s">
        <v>287</v>
      </c>
      <c r="C284" s="41" t="s">
        <v>232</v>
      </c>
      <c r="D284" s="41" t="s">
        <v>239</v>
      </c>
      <c r="E284" s="41">
        <v>100</v>
      </c>
      <c r="F284" s="41"/>
      <c r="G284" s="41"/>
      <c r="H284" s="41"/>
      <c r="I284" s="41">
        <v>80</v>
      </c>
      <c r="J284" s="41">
        <v>90</v>
      </c>
      <c r="K284" s="41"/>
      <c r="L284" s="41"/>
      <c r="M284" s="41">
        <v>81</v>
      </c>
      <c r="N284" s="41">
        <v>90</v>
      </c>
      <c r="O284" s="41"/>
      <c r="P284" s="41"/>
      <c r="Q284" s="41"/>
      <c r="R284" s="41">
        <f t="shared" ref="R284:R287" si="28">N284*0.7+O284</f>
        <v>62.999999999999993</v>
      </c>
      <c r="S284" s="41">
        <v>90</v>
      </c>
      <c r="T284" s="41"/>
      <c r="U284" s="41"/>
      <c r="V284" s="41">
        <v>72</v>
      </c>
      <c r="W284" s="41">
        <f t="shared" si="27"/>
        <v>70.900000000000006</v>
      </c>
    </row>
    <row r="285" spans="1:23" ht="26" customHeight="1">
      <c r="A285" s="41">
        <v>2130022087</v>
      </c>
      <c r="B285" s="41" t="s">
        <v>288</v>
      </c>
      <c r="C285" s="41" t="s">
        <v>232</v>
      </c>
      <c r="D285" s="41" t="s">
        <v>233</v>
      </c>
      <c r="E285" s="41">
        <v>100</v>
      </c>
      <c r="F285" s="41"/>
      <c r="G285" s="41"/>
      <c r="H285" s="41"/>
      <c r="I285" s="41">
        <v>80</v>
      </c>
      <c r="J285" s="41">
        <v>90</v>
      </c>
      <c r="K285" s="41"/>
      <c r="L285" s="41"/>
      <c r="M285" s="41">
        <v>81</v>
      </c>
      <c r="N285" s="41">
        <v>90</v>
      </c>
      <c r="O285" s="41">
        <v>9</v>
      </c>
      <c r="P285" s="41"/>
      <c r="Q285" s="41"/>
      <c r="R285" s="41">
        <f t="shared" si="28"/>
        <v>72</v>
      </c>
      <c r="S285" s="41">
        <v>90</v>
      </c>
      <c r="T285" s="41">
        <v>0.5</v>
      </c>
      <c r="U285" s="41"/>
      <c r="V285" s="41">
        <v>72.5</v>
      </c>
      <c r="W285" s="41">
        <f t="shared" si="27"/>
        <v>75.45</v>
      </c>
    </row>
    <row r="286" spans="1:23" ht="26" customHeight="1">
      <c r="A286" s="41">
        <v>2130022088</v>
      </c>
      <c r="B286" s="41" t="s">
        <v>289</v>
      </c>
      <c r="C286" s="41" t="s">
        <v>232</v>
      </c>
      <c r="D286" s="41" t="s">
        <v>239</v>
      </c>
      <c r="E286" s="41">
        <v>100</v>
      </c>
      <c r="F286" s="41"/>
      <c r="G286" s="41"/>
      <c r="H286" s="41"/>
      <c r="I286" s="41">
        <v>80</v>
      </c>
      <c r="J286" s="41">
        <v>90</v>
      </c>
      <c r="K286" s="41"/>
      <c r="L286" s="41"/>
      <c r="M286" s="41">
        <v>81</v>
      </c>
      <c r="N286" s="41">
        <v>90</v>
      </c>
      <c r="O286" s="41">
        <v>21</v>
      </c>
      <c r="P286" s="41"/>
      <c r="Q286" s="41"/>
      <c r="R286" s="41">
        <f t="shared" si="28"/>
        <v>84</v>
      </c>
      <c r="S286" s="41">
        <v>90</v>
      </c>
      <c r="T286" s="41">
        <v>5.5</v>
      </c>
      <c r="U286" s="41"/>
      <c r="V286" s="41">
        <v>77.5</v>
      </c>
      <c r="W286" s="41">
        <f t="shared" si="27"/>
        <v>81.95</v>
      </c>
    </row>
    <row r="287" spans="1:23" ht="26" customHeight="1">
      <c r="A287" s="41">
        <v>2130022089</v>
      </c>
      <c r="B287" s="41" t="s">
        <v>290</v>
      </c>
      <c r="C287" s="41" t="s">
        <v>232</v>
      </c>
      <c r="D287" s="41" t="s">
        <v>239</v>
      </c>
      <c r="E287" s="41">
        <v>100</v>
      </c>
      <c r="F287" s="41"/>
      <c r="G287" s="41"/>
      <c r="H287" s="41"/>
      <c r="I287" s="41">
        <v>80</v>
      </c>
      <c r="J287" s="41">
        <v>90</v>
      </c>
      <c r="K287" s="41"/>
      <c r="L287" s="41"/>
      <c r="M287" s="41">
        <v>81</v>
      </c>
      <c r="N287" s="41">
        <v>90</v>
      </c>
      <c r="O287" s="41">
        <v>9</v>
      </c>
      <c r="P287" s="41"/>
      <c r="Q287" s="41"/>
      <c r="R287" s="41">
        <f t="shared" si="28"/>
        <v>72</v>
      </c>
      <c r="S287" s="41">
        <v>90</v>
      </c>
      <c r="T287" s="41">
        <v>5</v>
      </c>
      <c r="U287" s="41"/>
      <c r="V287" s="41">
        <v>77</v>
      </c>
      <c r="W287" s="41">
        <f t="shared" si="27"/>
        <v>75.900000000000006</v>
      </c>
    </row>
    <row r="288" spans="1:23" ht="26" customHeight="1">
      <c r="A288" s="41">
        <v>2130022090</v>
      </c>
      <c r="B288" s="41" t="s">
        <v>291</v>
      </c>
      <c r="C288" s="41" t="s">
        <v>232</v>
      </c>
      <c r="D288" s="41" t="s">
        <v>239</v>
      </c>
      <c r="E288" s="41">
        <v>100</v>
      </c>
      <c r="F288" s="41">
        <v>1</v>
      </c>
      <c r="G288" s="41">
        <v>5</v>
      </c>
      <c r="H288" s="41"/>
      <c r="I288" s="41">
        <v>86</v>
      </c>
      <c r="J288" s="41">
        <v>90</v>
      </c>
      <c r="K288" s="41"/>
      <c r="L288" s="41"/>
      <c r="M288" s="41">
        <v>81</v>
      </c>
      <c r="N288" s="41">
        <v>91</v>
      </c>
      <c r="O288" s="41">
        <v>30</v>
      </c>
      <c r="P288" s="41"/>
      <c r="Q288" s="41"/>
      <c r="R288" s="41">
        <f>N288*0.7+O288</f>
        <v>93.699999999999989</v>
      </c>
      <c r="S288" s="41">
        <v>90</v>
      </c>
      <c r="T288" s="41">
        <v>1</v>
      </c>
      <c r="U288" s="41"/>
      <c r="V288" s="41">
        <v>73</v>
      </c>
      <c r="W288" s="41">
        <f t="shared" si="27"/>
        <v>87.55</v>
      </c>
    </row>
    <row r="289" spans="1:23" ht="26" customHeight="1">
      <c r="A289" s="41">
        <v>2130022091</v>
      </c>
      <c r="B289" s="41" t="s">
        <v>292</v>
      </c>
      <c r="C289" s="41" t="s">
        <v>293</v>
      </c>
      <c r="D289" s="41" t="s">
        <v>236</v>
      </c>
      <c r="E289" s="41">
        <v>100</v>
      </c>
      <c r="F289" s="41"/>
      <c r="G289" s="41"/>
      <c r="H289" s="41"/>
      <c r="I289" s="41">
        <v>80</v>
      </c>
      <c r="J289" s="41">
        <v>90</v>
      </c>
      <c r="K289" s="41"/>
      <c r="L289" s="41"/>
      <c r="M289" s="41">
        <v>81</v>
      </c>
      <c r="N289" s="41">
        <v>90</v>
      </c>
      <c r="O289" s="41"/>
      <c r="P289" s="41"/>
      <c r="Q289" s="41"/>
      <c r="R289" s="41">
        <v>63</v>
      </c>
      <c r="S289" s="41">
        <v>90</v>
      </c>
      <c r="T289" s="41">
        <v>5.75</v>
      </c>
      <c r="U289" s="41"/>
      <c r="V289" s="41">
        <v>77.75</v>
      </c>
      <c r="W289" s="41">
        <f t="shared" si="27"/>
        <v>71.475000000000009</v>
      </c>
    </row>
    <row r="290" spans="1:23" ht="26" customHeight="1">
      <c r="A290" s="41">
        <v>2130022085</v>
      </c>
      <c r="B290" s="41" t="s">
        <v>294</v>
      </c>
      <c r="C290" s="41" t="s">
        <v>295</v>
      </c>
      <c r="D290" s="41" t="s">
        <v>236</v>
      </c>
      <c r="E290" s="41">
        <v>100</v>
      </c>
      <c r="F290" s="41"/>
      <c r="G290" s="41">
        <v>1</v>
      </c>
      <c r="H290" s="41"/>
      <c r="I290" s="41">
        <v>81</v>
      </c>
      <c r="J290" s="41">
        <v>90</v>
      </c>
      <c r="K290" s="41"/>
      <c r="L290" s="41"/>
      <c r="M290" s="41">
        <v>81</v>
      </c>
      <c r="N290" s="41">
        <v>90</v>
      </c>
      <c r="O290" s="41">
        <v>21</v>
      </c>
      <c r="P290" s="41"/>
      <c r="Q290" s="41"/>
      <c r="R290" s="41">
        <f t="shared" ref="R290:R292" si="29">N290*0.7+O290</f>
        <v>84</v>
      </c>
      <c r="S290" s="41">
        <v>90</v>
      </c>
      <c r="T290" s="41">
        <v>0.25</v>
      </c>
      <c r="U290" s="41"/>
      <c r="V290" s="41">
        <v>72.25</v>
      </c>
      <c r="W290" s="41">
        <f t="shared" si="27"/>
        <v>81.625</v>
      </c>
    </row>
    <row r="291" spans="1:23" ht="26" customHeight="1">
      <c r="A291" s="41">
        <v>2130022084</v>
      </c>
      <c r="B291" s="41" t="s">
        <v>296</v>
      </c>
      <c r="C291" s="41" t="s">
        <v>295</v>
      </c>
      <c r="D291" s="41" t="s">
        <v>236</v>
      </c>
      <c r="E291" s="41">
        <v>100</v>
      </c>
      <c r="F291" s="41"/>
      <c r="G291" s="41">
        <v>1</v>
      </c>
      <c r="H291" s="41"/>
      <c r="I291" s="41">
        <v>81</v>
      </c>
      <c r="J291" s="41">
        <v>90</v>
      </c>
      <c r="K291" s="41"/>
      <c r="L291" s="41"/>
      <c r="M291" s="41">
        <v>81</v>
      </c>
      <c r="N291" s="41">
        <v>90</v>
      </c>
      <c r="O291" s="41">
        <v>30</v>
      </c>
      <c r="P291" s="41"/>
      <c r="Q291" s="41"/>
      <c r="R291" s="41">
        <f t="shared" si="29"/>
        <v>93</v>
      </c>
      <c r="S291" s="41">
        <v>90</v>
      </c>
      <c r="T291" s="41"/>
      <c r="U291" s="41"/>
      <c r="V291" s="41">
        <v>72</v>
      </c>
      <c r="W291" s="41">
        <f t="shared" si="27"/>
        <v>86.100000000000009</v>
      </c>
    </row>
    <row r="292" spans="1:23" ht="26" customHeight="1">
      <c r="A292" s="45">
        <v>2130022082</v>
      </c>
      <c r="B292" s="45" t="s">
        <v>297</v>
      </c>
      <c r="C292" s="41" t="s">
        <v>295</v>
      </c>
      <c r="D292" s="41" t="s">
        <v>298</v>
      </c>
      <c r="E292" s="41">
        <v>100</v>
      </c>
      <c r="F292" s="41">
        <v>1</v>
      </c>
      <c r="G292" s="41">
        <v>10</v>
      </c>
      <c r="H292" s="41"/>
      <c r="I292" s="41">
        <v>92</v>
      </c>
      <c r="J292" s="41">
        <v>90</v>
      </c>
      <c r="K292" s="41"/>
      <c r="L292" s="41"/>
      <c r="M292" s="41">
        <v>81</v>
      </c>
      <c r="N292" s="41">
        <v>90</v>
      </c>
      <c r="O292" s="41"/>
      <c r="P292" s="41"/>
      <c r="Q292" s="41"/>
      <c r="R292" s="41">
        <f t="shared" si="29"/>
        <v>62.999999999999993</v>
      </c>
      <c r="S292" s="41">
        <v>90</v>
      </c>
      <c r="T292" s="41">
        <v>11</v>
      </c>
      <c r="U292" s="41"/>
      <c r="V292" s="41">
        <v>83</v>
      </c>
      <c r="W292" s="41">
        <f t="shared" si="27"/>
        <v>74.399999999999991</v>
      </c>
    </row>
    <row r="293" spans="1:23" ht="26" customHeight="1">
      <c r="A293" s="41">
        <v>2130022083</v>
      </c>
      <c r="B293" s="41" t="s">
        <v>299</v>
      </c>
      <c r="C293" s="41" t="s">
        <v>295</v>
      </c>
      <c r="D293" s="41" t="s">
        <v>298</v>
      </c>
      <c r="E293" s="46">
        <v>100</v>
      </c>
      <c r="F293" s="46"/>
      <c r="G293" s="46"/>
      <c r="H293" s="46"/>
      <c r="I293" s="46">
        <f t="shared" ref="I293" si="30">E293*0.8+F293+G293</f>
        <v>80</v>
      </c>
      <c r="J293" s="46">
        <v>90</v>
      </c>
      <c r="K293" s="46"/>
      <c r="L293" s="46"/>
      <c r="M293" s="46">
        <f t="shared" ref="M293" si="31">J293*0.9+K293+L293</f>
        <v>81</v>
      </c>
      <c r="N293" s="46">
        <v>90</v>
      </c>
      <c r="O293" s="46"/>
      <c r="P293" s="46"/>
      <c r="Q293" s="46"/>
      <c r="R293" s="46">
        <f t="shared" ref="R293" si="32">N293*0.7+O293+P293-Q293</f>
        <v>62.999999999999993</v>
      </c>
      <c r="S293" s="46">
        <v>90</v>
      </c>
      <c r="T293" s="46"/>
      <c r="U293" s="46"/>
      <c r="V293" s="46">
        <f t="shared" ref="V293" si="33">S293*0.8+T293</f>
        <v>72</v>
      </c>
      <c r="W293" s="46">
        <f t="shared" si="27"/>
        <v>70.900000000000006</v>
      </c>
    </row>
    <row r="294" spans="1:23" ht="26" customHeight="1">
      <c r="A294" s="41">
        <v>2130022092</v>
      </c>
      <c r="B294" s="41" t="s">
        <v>300</v>
      </c>
      <c r="C294" s="41" t="s">
        <v>235</v>
      </c>
      <c r="D294" s="41" t="s">
        <v>236</v>
      </c>
      <c r="E294" s="41">
        <v>100</v>
      </c>
      <c r="F294" s="41"/>
      <c r="G294" s="41">
        <v>4</v>
      </c>
      <c r="H294" s="41"/>
      <c r="I294" s="41">
        <f>E294*0.8+F294+G294</f>
        <v>84</v>
      </c>
      <c r="J294" s="41">
        <v>90</v>
      </c>
      <c r="K294" s="41"/>
      <c r="L294" s="41"/>
      <c r="M294" s="41">
        <f>J294*0.9+K294+L294</f>
        <v>81</v>
      </c>
      <c r="N294" s="41">
        <v>90</v>
      </c>
      <c r="O294" s="41"/>
      <c r="P294" s="41"/>
      <c r="Q294" s="41"/>
      <c r="R294" s="41">
        <f>N294*0.7+O294+P294</f>
        <v>62.999999999999993</v>
      </c>
      <c r="S294" s="41">
        <v>90</v>
      </c>
      <c r="T294" s="41">
        <v>0.25</v>
      </c>
      <c r="U294" s="41"/>
      <c r="V294" s="41">
        <f>S294*0.8+T294+U294</f>
        <v>72.25</v>
      </c>
      <c r="W294" s="41">
        <f t="shared" si="27"/>
        <v>71.724999999999994</v>
      </c>
    </row>
    <row r="295" spans="1:23" ht="26" customHeight="1">
      <c r="A295" s="54">
        <v>2130022094</v>
      </c>
      <c r="B295" s="54" t="s">
        <v>301</v>
      </c>
      <c r="C295" s="54" t="s">
        <v>235</v>
      </c>
      <c r="D295" s="54" t="s">
        <v>236</v>
      </c>
      <c r="E295" s="54">
        <v>100</v>
      </c>
      <c r="F295" s="54"/>
      <c r="G295" s="54">
        <v>0</v>
      </c>
      <c r="H295" s="54"/>
      <c r="I295" s="54">
        <f>E295*0.8+F295+G295</f>
        <v>80</v>
      </c>
      <c r="J295" s="54">
        <v>90</v>
      </c>
      <c r="K295" s="54"/>
      <c r="L295" s="54"/>
      <c r="M295" s="54">
        <f>J295*0.9+K295+L295</f>
        <v>81</v>
      </c>
      <c r="N295" s="54">
        <v>90</v>
      </c>
      <c r="O295" s="54">
        <v>9</v>
      </c>
      <c r="P295" s="54"/>
      <c r="Q295" s="54"/>
      <c r="R295" s="54">
        <f>N295*0.7+O295+P295</f>
        <v>72</v>
      </c>
      <c r="S295" s="54">
        <v>90</v>
      </c>
      <c r="T295" s="54">
        <v>1.25</v>
      </c>
      <c r="U295" s="54"/>
      <c r="V295" s="54">
        <f>S295*0.8+T295+U295</f>
        <v>73.25</v>
      </c>
      <c r="W295" s="54">
        <f>I295*0.2+M295*0.2+R295*0.5+V295*0.1</f>
        <v>75.525000000000006</v>
      </c>
    </row>
    <row r="296" spans="1:23" ht="26" customHeight="1">
      <c r="A296" s="54">
        <v>2130022095</v>
      </c>
      <c r="B296" s="41" t="s">
        <v>302</v>
      </c>
      <c r="C296" s="41" t="s">
        <v>235</v>
      </c>
      <c r="D296" s="41" t="s">
        <v>137</v>
      </c>
      <c r="E296" s="41">
        <v>100</v>
      </c>
      <c r="F296" s="41"/>
      <c r="G296" s="41">
        <v>2.5</v>
      </c>
      <c r="H296" s="41"/>
      <c r="I296" s="41">
        <f>E296*0.8+F296+G296</f>
        <v>82.5</v>
      </c>
      <c r="J296" s="41">
        <v>90</v>
      </c>
      <c r="K296" s="41"/>
      <c r="L296" s="41"/>
      <c r="M296" s="41">
        <f>J296*0.9+K296+L296</f>
        <v>81</v>
      </c>
      <c r="N296" s="41">
        <v>90</v>
      </c>
      <c r="O296" s="41">
        <v>9</v>
      </c>
      <c r="P296" s="41"/>
      <c r="Q296" s="41"/>
      <c r="R296" s="41">
        <f>N296*0.7+O296+P296</f>
        <v>72</v>
      </c>
      <c r="S296" s="41">
        <v>90</v>
      </c>
      <c r="T296" s="41">
        <v>0.25</v>
      </c>
      <c r="U296" s="41"/>
      <c r="V296" s="41">
        <f>S296*0.8+T296+U296</f>
        <v>72.25</v>
      </c>
      <c r="W296" s="41">
        <f t="shared" si="27"/>
        <v>75.924999999999997</v>
      </c>
    </row>
    <row r="297" spans="1:23" ht="26" customHeight="1">
      <c r="A297" s="41">
        <v>2130022096</v>
      </c>
      <c r="B297" s="41" t="s">
        <v>303</v>
      </c>
      <c r="C297" s="41" t="s">
        <v>235</v>
      </c>
      <c r="D297" s="41" t="s">
        <v>137</v>
      </c>
      <c r="E297" s="41">
        <v>100</v>
      </c>
      <c r="F297" s="41"/>
      <c r="G297" s="41"/>
      <c r="H297" s="41"/>
      <c r="I297" s="41">
        <f>E297*0.8+F297+G297</f>
        <v>80</v>
      </c>
      <c r="J297" s="41">
        <v>90</v>
      </c>
      <c r="K297" s="41"/>
      <c r="L297" s="41"/>
      <c r="M297" s="41">
        <f>J297*0.9+K297+L297</f>
        <v>81</v>
      </c>
      <c r="N297" s="41">
        <v>90</v>
      </c>
      <c r="O297" s="41"/>
      <c r="P297" s="41">
        <v>13.5</v>
      </c>
      <c r="Q297" s="41"/>
      <c r="R297" s="41">
        <f>N297*0.7+O297+P297</f>
        <v>76.5</v>
      </c>
      <c r="S297" s="41">
        <v>90</v>
      </c>
      <c r="T297" s="41">
        <v>13.75</v>
      </c>
      <c r="U297" s="41"/>
      <c r="V297" s="41">
        <f>S297*0.8+T297+U297</f>
        <v>85.75</v>
      </c>
      <c r="W297" s="41">
        <f t="shared" si="27"/>
        <v>79.025000000000006</v>
      </c>
    </row>
    <row r="298" spans="1:23" ht="26" customHeight="1">
      <c r="A298" s="41">
        <v>2130022097</v>
      </c>
      <c r="B298" s="41" t="s">
        <v>304</v>
      </c>
      <c r="C298" s="41" t="s">
        <v>235</v>
      </c>
      <c r="D298" s="41" t="s">
        <v>236</v>
      </c>
      <c r="E298" s="41">
        <v>100</v>
      </c>
      <c r="F298" s="41">
        <v>2</v>
      </c>
      <c r="G298" s="41">
        <v>5</v>
      </c>
      <c r="H298" s="41"/>
      <c r="I298" s="41">
        <f>E298*0.8+F298+G298</f>
        <v>87</v>
      </c>
      <c r="J298" s="41">
        <v>90</v>
      </c>
      <c r="K298" s="41"/>
      <c r="L298" s="41"/>
      <c r="M298" s="41">
        <f>J298*0.9+K298+L298</f>
        <v>81</v>
      </c>
      <c r="N298" s="41">
        <v>90</v>
      </c>
      <c r="O298" s="41"/>
      <c r="P298" s="41"/>
      <c r="Q298" s="41"/>
      <c r="R298" s="41">
        <f>N298*0.7+O298+P298</f>
        <v>62.999999999999993</v>
      </c>
      <c r="S298" s="41">
        <v>90</v>
      </c>
      <c r="T298" s="41"/>
      <c r="U298" s="41"/>
      <c r="V298" s="41">
        <f>S298*0.8+T298+U298</f>
        <v>72</v>
      </c>
      <c r="W298" s="41">
        <f>I298*0.2+M298*0.2+R298*0.5+V298*0.1</f>
        <v>72.3</v>
      </c>
    </row>
    <row r="299" spans="1:23" ht="26" customHeight="1">
      <c r="A299" s="41">
        <v>2130022099</v>
      </c>
      <c r="B299" s="41" t="s">
        <v>305</v>
      </c>
      <c r="C299" s="41" t="s">
        <v>232</v>
      </c>
      <c r="D299" s="41" t="s">
        <v>239</v>
      </c>
      <c r="E299" s="41">
        <v>100</v>
      </c>
      <c r="F299" s="41"/>
      <c r="G299" s="41">
        <v>7.5</v>
      </c>
      <c r="H299" s="41"/>
      <c r="I299" s="41">
        <f>E299*0.8+G299</f>
        <v>87.5</v>
      </c>
      <c r="J299" s="41">
        <v>90</v>
      </c>
      <c r="K299" s="41"/>
      <c r="L299" s="41"/>
      <c r="M299" s="41">
        <f>J299*0.9</f>
        <v>81</v>
      </c>
      <c r="N299" s="41">
        <v>90</v>
      </c>
      <c r="O299" s="41">
        <v>17.399999999999999</v>
      </c>
      <c r="P299" s="41"/>
      <c r="Q299" s="41"/>
      <c r="R299" s="41">
        <f>N299*0.7+O299</f>
        <v>80.399999999999991</v>
      </c>
      <c r="S299" s="41">
        <v>90</v>
      </c>
      <c r="T299" s="41"/>
      <c r="U299" s="41"/>
      <c r="V299" s="41">
        <f>S299*0.8</f>
        <v>72</v>
      </c>
      <c r="W299" s="41">
        <f t="shared" si="27"/>
        <v>81.100000000000009</v>
      </c>
    </row>
    <row r="300" spans="1:23" ht="26" customHeight="1">
      <c r="A300" s="41">
        <v>2130022100</v>
      </c>
      <c r="B300" s="41" t="s">
        <v>306</v>
      </c>
      <c r="C300" s="41" t="s">
        <v>232</v>
      </c>
      <c r="D300" s="41" t="s">
        <v>239</v>
      </c>
      <c r="E300" s="41">
        <v>100</v>
      </c>
      <c r="F300" s="41"/>
      <c r="G300" s="41"/>
      <c r="H300" s="41"/>
      <c r="I300" s="41">
        <v>80</v>
      </c>
      <c r="J300" s="41">
        <v>90</v>
      </c>
      <c r="K300" s="41"/>
      <c r="L300" s="41"/>
      <c r="M300" s="41">
        <v>81</v>
      </c>
      <c r="N300" s="41">
        <v>91</v>
      </c>
      <c r="O300" s="41"/>
      <c r="P300" s="41"/>
      <c r="Q300" s="41"/>
      <c r="R300" s="41">
        <v>63.7</v>
      </c>
      <c r="S300" s="41">
        <v>90</v>
      </c>
      <c r="T300" s="41"/>
      <c r="U300" s="41"/>
      <c r="V300" s="41">
        <v>72</v>
      </c>
      <c r="W300" s="41">
        <v>71.25</v>
      </c>
    </row>
    <row r="301" spans="1:23" ht="26" customHeight="1">
      <c r="A301" s="41">
        <v>2130022101</v>
      </c>
      <c r="B301" s="41" t="s">
        <v>307</v>
      </c>
      <c r="C301" s="41" t="s">
        <v>232</v>
      </c>
      <c r="D301" s="41" t="s">
        <v>239</v>
      </c>
      <c r="E301" s="41">
        <v>100</v>
      </c>
      <c r="F301" s="41"/>
      <c r="G301" s="41"/>
      <c r="H301" s="41"/>
      <c r="I301" s="41">
        <v>80</v>
      </c>
      <c r="J301" s="41">
        <v>90</v>
      </c>
      <c r="K301" s="41"/>
      <c r="L301" s="41"/>
      <c r="M301" s="41">
        <v>81</v>
      </c>
      <c r="N301" s="41">
        <v>90</v>
      </c>
      <c r="O301" s="41"/>
      <c r="P301" s="41"/>
      <c r="Q301" s="41"/>
      <c r="R301" s="41">
        <v>63</v>
      </c>
      <c r="S301" s="41">
        <v>90</v>
      </c>
      <c r="T301" s="41"/>
      <c r="U301" s="41"/>
      <c r="V301" s="41">
        <v>72</v>
      </c>
      <c r="W301" s="41">
        <v>70.900000000000006</v>
      </c>
    </row>
    <row r="302" spans="1:23" ht="26" customHeight="1">
      <c r="A302" s="41">
        <v>2130022102</v>
      </c>
      <c r="B302" s="41" t="s">
        <v>308</v>
      </c>
      <c r="C302" s="41" t="s">
        <v>235</v>
      </c>
      <c r="D302" s="41" t="s">
        <v>236</v>
      </c>
      <c r="E302" s="41">
        <v>100</v>
      </c>
      <c r="F302" s="41">
        <v>1</v>
      </c>
      <c r="G302" s="42">
        <v>4</v>
      </c>
      <c r="H302" s="42"/>
      <c r="I302" s="42">
        <v>85</v>
      </c>
      <c r="J302" s="42">
        <v>90</v>
      </c>
      <c r="K302" s="42"/>
      <c r="L302" s="42"/>
      <c r="M302" s="42">
        <v>81</v>
      </c>
      <c r="N302" s="42">
        <v>91</v>
      </c>
      <c r="O302" s="42"/>
      <c r="P302" s="42"/>
      <c r="Q302" s="42"/>
      <c r="R302" s="42">
        <v>63.7</v>
      </c>
      <c r="S302" s="42">
        <v>90</v>
      </c>
      <c r="T302" s="42">
        <v>4.75</v>
      </c>
      <c r="U302" s="42"/>
      <c r="V302" s="41">
        <f>S302*0.8+T302</f>
        <v>76.75</v>
      </c>
      <c r="W302" s="41">
        <f>0.2*I302+0.2*M302+0.5*R302+0.1*V302</f>
        <v>72.725000000000009</v>
      </c>
    </row>
    <row r="303" spans="1:23" ht="26" customHeight="1">
      <c r="A303" s="41">
        <v>2130022103</v>
      </c>
      <c r="B303" s="41" t="s">
        <v>309</v>
      </c>
      <c r="C303" s="41" t="s">
        <v>235</v>
      </c>
      <c r="D303" s="41" t="s">
        <v>236</v>
      </c>
      <c r="E303" s="41">
        <v>100</v>
      </c>
      <c r="F303" s="41"/>
      <c r="G303" s="42">
        <v>2.5</v>
      </c>
      <c r="H303" s="42"/>
      <c r="I303" s="42">
        <v>82.5</v>
      </c>
      <c r="J303" s="42">
        <v>90</v>
      </c>
      <c r="K303" s="42"/>
      <c r="L303" s="42"/>
      <c r="M303" s="42">
        <v>81</v>
      </c>
      <c r="N303" s="42">
        <v>90</v>
      </c>
      <c r="O303" s="42">
        <v>30</v>
      </c>
      <c r="P303" s="42"/>
      <c r="Q303" s="42"/>
      <c r="R303" s="42">
        <v>93</v>
      </c>
      <c r="S303" s="42">
        <v>90</v>
      </c>
      <c r="T303" s="42">
        <v>0.75</v>
      </c>
      <c r="U303" s="42"/>
      <c r="V303" s="41">
        <v>72.75</v>
      </c>
      <c r="W303" s="41">
        <f>I303*0.2+M303*0.2+R303*0.5+V303*0.1</f>
        <v>86.475000000000009</v>
      </c>
    </row>
    <row r="304" spans="1:23" ht="26" customHeight="1">
      <c r="A304" s="41" t="s">
        <v>310</v>
      </c>
      <c r="B304" s="41" t="s">
        <v>311</v>
      </c>
      <c r="C304" s="41" t="s">
        <v>235</v>
      </c>
      <c r="D304" s="41" t="s">
        <v>236</v>
      </c>
      <c r="E304" s="41">
        <v>100</v>
      </c>
      <c r="F304" s="41"/>
      <c r="G304" s="41">
        <v>8</v>
      </c>
      <c r="H304" s="41"/>
      <c r="I304" s="41">
        <f>E304*0.8+F304+G304+H304</f>
        <v>88</v>
      </c>
      <c r="J304" s="41">
        <v>90</v>
      </c>
      <c r="K304" s="41"/>
      <c r="L304" s="41"/>
      <c r="M304" s="41">
        <f>J304*0.9+K304+L304</f>
        <v>81</v>
      </c>
      <c r="N304" s="41">
        <v>90</v>
      </c>
      <c r="O304" s="41"/>
      <c r="P304" s="41"/>
      <c r="Q304" s="41"/>
      <c r="R304" s="41">
        <f>N304*0.7+O304+P304+Q304</f>
        <v>62.999999999999993</v>
      </c>
      <c r="S304" s="41">
        <v>90</v>
      </c>
      <c r="T304" s="41">
        <v>0.75</v>
      </c>
      <c r="U304" s="41"/>
      <c r="V304" s="41">
        <f>S304*0.8+T304+U304</f>
        <v>72.75</v>
      </c>
      <c r="W304" s="41">
        <f>I304*0.2+M304*0.2+R304*0.5+V304*0.1</f>
        <v>72.575000000000003</v>
      </c>
    </row>
    <row r="305" spans="1:23" ht="26" customHeight="1">
      <c r="A305" s="41" t="s">
        <v>312</v>
      </c>
      <c r="B305" s="41" t="s">
        <v>313</v>
      </c>
      <c r="C305" s="41" t="s">
        <v>235</v>
      </c>
      <c r="D305" s="41" t="s">
        <v>236</v>
      </c>
      <c r="E305" s="41">
        <v>100</v>
      </c>
      <c r="F305" s="41"/>
      <c r="G305" s="41">
        <v>2.5</v>
      </c>
      <c r="H305" s="41"/>
      <c r="I305" s="41">
        <f t="shared" ref="I305:I313" si="34">E305*0.8+F305+G305+H305</f>
        <v>82.5</v>
      </c>
      <c r="J305" s="41">
        <v>90</v>
      </c>
      <c r="K305" s="41"/>
      <c r="L305" s="41"/>
      <c r="M305" s="41">
        <f t="shared" ref="M305:M313" si="35">J305*0.9+K305+L305</f>
        <v>81</v>
      </c>
      <c r="N305" s="41">
        <v>90</v>
      </c>
      <c r="O305" s="41">
        <v>9</v>
      </c>
      <c r="P305" s="41"/>
      <c r="Q305" s="41"/>
      <c r="R305" s="41">
        <f t="shared" ref="R305:R313" si="36">N305*0.7+O305+P305+Q305</f>
        <v>72</v>
      </c>
      <c r="S305" s="41">
        <v>90</v>
      </c>
      <c r="T305" s="41">
        <v>0.75</v>
      </c>
      <c r="U305" s="41"/>
      <c r="V305" s="41">
        <f t="shared" ref="V305:V313" si="37">S305*0.8+T305+U305</f>
        <v>72.75</v>
      </c>
      <c r="W305" s="41">
        <f t="shared" ref="W305:W313" si="38">I305*0.2+M305*0.2+R305*0.5+V305*0.1</f>
        <v>75.975000000000009</v>
      </c>
    </row>
    <row r="306" spans="1:23" ht="26" customHeight="1">
      <c r="A306" s="41" t="s">
        <v>314</v>
      </c>
      <c r="B306" s="41" t="s">
        <v>315</v>
      </c>
      <c r="C306" s="41" t="s">
        <v>235</v>
      </c>
      <c r="D306" s="41" t="s">
        <v>236</v>
      </c>
      <c r="E306" s="41">
        <v>100</v>
      </c>
      <c r="F306" s="41"/>
      <c r="G306" s="41"/>
      <c r="H306" s="41"/>
      <c r="I306" s="41">
        <f t="shared" si="34"/>
        <v>80</v>
      </c>
      <c r="J306" s="41">
        <v>90</v>
      </c>
      <c r="K306" s="41"/>
      <c r="L306" s="41"/>
      <c r="M306" s="41">
        <f t="shared" si="35"/>
        <v>81</v>
      </c>
      <c r="N306" s="41">
        <v>90</v>
      </c>
      <c r="O306" s="41">
        <v>39</v>
      </c>
      <c r="P306" s="41"/>
      <c r="Q306" s="41"/>
      <c r="R306" s="41">
        <f t="shared" si="36"/>
        <v>102</v>
      </c>
      <c r="S306" s="41">
        <v>90</v>
      </c>
      <c r="T306" s="41"/>
      <c r="U306" s="41"/>
      <c r="V306" s="41">
        <f t="shared" si="37"/>
        <v>72</v>
      </c>
      <c r="W306" s="41">
        <f t="shared" si="38"/>
        <v>90.4</v>
      </c>
    </row>
    <row r="307" spans="1:23" ht="26" customHeight="1">
      <c r="A307" s="41" t="s">
        <v>316</v>
      </c>
      <c r="B307" s="41" t="s">
        <v>317</v>
      </c>
      <c r="C307" s="41" t="s">
        <v>235</v>
      </c>
      <c r="D307" s="41" t="s">
        <v>236</v>
      </c>
      <c r="E307" s="41">
        <v>100</v>
      </c>
      <c r="F307" s="41"/>
      <c r="G307" s="41">
        <v>7.5</v>
      </c>
      <c r="H307" s="41"/>
      <c r="I307" s="41">
        <f t="shared" si="34"/>
        <v>87.5</v>
      </c>
      <c r="J307" s="41">
        <v>90</v>
      </c>
      <c r="K307" s="41"/>
      <c r="L307" s="41"/>
      <c r="M307" s="41">
        <f t="shared" si="35"/>
        <v>81</v>
      </c>
      <c r="N307" s="41">
        <v>90</v>
      </c>
      <c r="O307" s="41"/>
      <c r="P307" s="41"/>
      <c r="Q307" s="41"/>
      <c r="R307" s="41">
        <f t="shared" si="36"/>
        <v>62.999999999999993</v>
      </c>
      <c r="S307" s="41">
        <v>90</v>
      </c>
      <c r="T307" s="41"/>
      <c r="U307" s="41"/>
      <c r="V307" s="41">
        <f t="shared" si="37"/>
        <v>72</v>
      </c>
      <c r="W307" s="41">
        <f t="shared" si="38"/>
        <v>72.400000000000006</v>
      </c>
    </row>
    <row r="308" spans="1:23" ht="26" customHeight="1">
      <c r="A308" s="41" t="s">
        <v>318</v>
      </c>
      <c r="B308" s="41" t="s">
        <v>319</v>
      </c>
      <c r="C308" s="41" t="s">
        <v>235</v>
      </c>
      <c r="D308" s="41" t="s">
        <v>236</v>
      </c>
      <c r="E308" s="41">
        <v>100</v>
      </c>
      <c r="F308" s="41"/>
      <c r="G308" s="41">
        <v>4</v>
      </c>
      <c r="H308" s="41"/>
      <c r="I308" s="41">
        <f t="shared" si="34"/>
        <v>84</v>
      </c>
      <c r="J308" s="41">
        <v>90</v>
      </c>
      <c r="K308" s="41"/>
      <c r="L308" s="41"/>
      <c r="M308" s="41">
        <f t="shared" si="35"/>
        <v>81</v>
      </c>
      <c r="N308" s="41">
        <v>90</v>
      </c>
      <c r="O308" s="41"/>
      <c r="P308" s="41"/>
      <c r="Q308" s="41"/>
      <c r="R308" s="41">
        <f t="shared" si="36"/>
        <v>62.999999999999993</v>
      </c>
      <c r="S308" s="41">
        <v>90</v>
      </c>
      <c r="T308" s="41">
        <v>1</v>
      </c>
      <c r="U308" s="41"/>
      <c r="V308" s="41">
        <f t="shared" si="37"/>
        <v>73</v>
      </c>
      <c r="W308" s="41">
        <f t="shared" si="38"/>
        <v>71.8</v>
      </c>
    </row>
    <row r="309" spans="1:23" ht="26" customHeight="1">
      <c r="A309" s="41" t="s">
        <v>320</v>
      </c>
      <c r="B309" s="41" t="s">
        <v>321</v>
      </c>
      <c r="C309" s="41" t="s">
        <v>235</v>
      </c>
      <c r="D309" s="41" t="s">
        <v>236</v>
      </c>
      <c r="E309" s="41">
        <v>100</v>
      </c>
      <c r="F309" s="41"/>
      <c r="G309" s="41">
        <v>2.5</v>
      </c>
      <c r="H309" s="41"/>
      <c r="I309" s="41">
        <f t="shared" si="34"/>
        <v>82.5</v>
      </c>
      <c r="J309" s="41">
        <v>90</v>
      </c>
      <c r="K309" s="41"/>
      <c r="L309" s="41"/>
      <c r="M309" s="41">
        <f t="shared" si="35"/>
        <v>81</v>
      </c>
      <c r="N309" s="41">
        <v>90</v>
      </c>
      <c r="O309" s="41"/>
      <c r="P309" s="41"/>
      <c r="Q309" s="41"/>
      <c r="R309" s="41">
        <f t="shared" si="36"/>
        <v>62.999999999999993</v>
      </c>
      <c r="S309" s="41">
        <v>90</v>
      </c>
      <c r="T309" s="41">
        <v>0.25</v>
      </c>
      <c r="U309" s="41"/>
      <c r="V309" s="41">
        <f t="shared" si="37"/>
        <v>72.25</v>
      </c>
      <c r="W309" s="41">
        <f t="shared" si="38"/>
        <v>71.424999999999997</v>
      </c>
    </row>
    <row r="310" spans="1:23" ht="26" customHeight="1">
      <c r="A310" s="41" t="s">
        <v>322</v>
      </c>
      <c r="B310" s="41" t="s">
        <v>323</v>
      </c>
      <c r="C310" s="41" t="s">
        <v>235</v>
      </c>
      <c r="D310" s="41" t="s">
        <v>236</v>
      </c>
      <c r="E310" s="41">
        <v>100</v>
      </c>
      <c r="F310" s="41"/>
      <c r="G310" s="41">
        <v>2</v>
      </c>
      <c r="H310" s="41"/>
      <c r="I310" s="41">
        <f t="shared" si="34"/>
        <v>82</v>
      </c>
      <c r="J310" s="41">
        <v>90</v>
      </c>
      <c r="K310" s="41"/>
      <c r="L310" s="41"/>
      <c r="M310" s="41">
        <f t="shared" si="35"/>
        <v>81</v>
      </c>
      <c r="N310" s="41">
        <v>91</v>
      </c>
      <c r="O310" s="41"/>
      <c r="P310" s="41"/>
      <c r="Q310" s="41"/>
      <c r="R310" s="41">
        <f t="shared" si="36"/>
        <v>63.699999999999996</v>
      </c>
      <c r="S310" s="41">
        <v>90</v>
      </c>
      <c r="T310" s="41">
        <v>0.5</v>
      </c>
      <c r="U310" s="41"/>
      <c r="V310" s="41">
        <f t="shared" si="37"/>
        <v>72.5</v>
      </c>
      <c r="W310" s="41">
        <f t="shared" si="38"/>
        <v>71.7</v>
      </c>
    </row>
    <row r="311" spans="1:23" ht="26" customHeight="1">
      <c r="A311" s="41" t="s">
        <v>324</v>
      </c>
      <c r="B311" s="41" t="s">
        <v>325</v>
      </c>
      <c r="C311" s="41" t="s">
        <v>235</v>
      </c>
      <c r="D311" s="41" t="s">
        <v>236</v>
      </c>
      <c r="E311" s="41">
        <v>100</v>
      </c>
      <c r="F311" s="41"/>
      <c r="G311" s="41">
        <v>2</v>
      </c>
      <c r="H311" s="41"/>
      <c r="I311" s="41">
        <f t="shared" si="34"/>
        <v>82</v>
      </c>
      <c r="J311" s="41">
        <v>90</v>
      </c>
      <c r="K311" s="41"/>
      <c r="L311" s="41"/>
      <c r="M311" s="41">
        <f t="shared" si="35"/>
        <v>81</v>
      </c>
      <c r="N311" s="41">
        <v>90</v>
      </c>
      <c r="O311" s="41">
        <v>9</v>
      </c>
      <c r="P311" s="41"/>
      <c r="Q311" s="41"/>
      <c r="R311" s="41">
        <f t="shared" si="36"/>
        <v>72</v>
      </c>
      <c r="S311" s="41">
        <v>90</v>
      </c>
      <c r="T311" s="41"/>
      <c r="U311" s="41"/>
      <c r="V311" s="41">
        <f t="shared" si="37"/>
        <v>72</v>
      </c>
      <c r="W311" s="41">
        <f t="shared" si="38"/>
        <v>75.8</v>
      </c>
    </row>
    <row r="312" spans="1:23" ht="26" customHeight="1">
      <c r="A312" s="41" t="s">
        <v>326</v>
      </c>
      <c r="B312" s="41" t="s">
        <v>327</v>
      </c>
      <c r="C312" s="41" t="s">
        <v>235</v>
      </c>
      <c r="D312" s="41" t="s">
        <v>236</v>
      </c>
      <c r="E312" s="41">
        <v>100</v>
      </c>
      <c r="F312" s="41"/>
      <c r="G312" s="41">
        <v>2.5</v>
      </c>
      <c r="H312" s="41"/>
      <c r="I312" s="41">
        <f t="shared" si="34"/>
        <v>82.5</v>
      </c>
      <c r="J312" s="41">
        <v>90</v>
      </c>
      <c r="K312" s="41"/>
      <c r="L312" s="41"/>
      <c r="M312" s="41">
        <f t="shared" si="35"/>
        <v>81</v>
      </c>
      <c r="N312" s="41">
        <v>90</v>
      </c>
      <c r="O312" s="41"/>
      <c r="P312" s="41"/>
      <c r="Q312" s="41"/>
      <c r="R312" s="41">
        <f t="shared" si="36"/>
        <v>62.999999999999993</v>
      </c>
      <c r="S312" s="41">
        <v>90</v>
      </c>
      <c r="T312" s="41">
        <v>0.25</v>
      </c>
      <c r="U312" s="41"/>
      <c r="V312" s="41">
        <f t="shared" si="37"/>
        <v>72.25</v>
      </c>
      <c r="W312" s="41">
        <f t="shared" si="38"/>
        <v>71.424999999999997</v>
      </c>
    </row>
    <row r="313" spans="1:23" ht="26" customHeight="1">
      <c r="A313" s="41" t="s">
        <v>328</v>
      </c>
      <c r="B313" s="41" t="s">
        <v>329</v>
      </c>
      <c r="C313" s="41" t="s">
        <v>235</v>
      </c>
      <c r="D313" s="41" t="s">
        <v>236</v>
      </c>
      <c r="E313" s="41">
        <v>100</v>
      </c>
      <c r="F313" s="41"/>
      <c r="G313" s="41">
        <v>7</v>
      </c>
      <c r="H313" s="41"/>
      <c r="I313" s="41">
        <f t="shared" si="34"/>
        <v>87</v>
      </c>
      <c r="J313" s="41">
        <v>90</v>
      </c>
      <c r="K313" s="41"/>
      <c r="L313" s="41"/>
      <c r="M313" s="41">
        <f t="shared" si="35"/>
        <v>81</v>
      </c>
      <c r="N313" s="41">
        <v>90</v>
      </c>
      <c r="O313" s="41"/>
      <c r="P313" s="41"/>
      <c r="Q313" s="41"/>
      <c r="R313" s="41">
        <f t="shared" si="36"/>
        <v>62.999999999999993</v>
      </c>
      <c r="S313" s="41">
        <v>90</v>
      </c>
      <c r="T313" s="41">
        <v>0.5</v>
      </c>
      <c r="U313" s="41"/>
      <c r="V313" s="41">
        <f t="shared" si="37"/>
        <v>72.5</v>
      </c>
      <c r="W313" s="41">
        <f t="shared" si="38"/>
        <v>72.349999999999994</v>
      </c>
    </row>
    <row r="314" spans="1:23" ht="26" customHeight="1">
      <c r="A314" s="41">
        <v>2130022115</v>
      </c>
      <c r="B314" s="41" t="s">
        <v>330</v>
      </c>
      <c r="C314" s="41" t="s">
        <v>235</v>
      </c>
      <c r="D314" s="41" t="s">
        <v>137</v>
      </c>
      <c r="E314" s="41">
        <v>100</v>
      </c>
      <c r="F314" s="41"/>
      <c r="G314" s="41">
        <v>1</v>
      </c>
      <c r="H314" s="41"/>
      <c r="I314" s="41">
        <v>81</v>
      </c>
      <c r="J314" s="41">
        <v>90</v>
      </c>
      <c r="K314" s="41"/>
      <c r="L314" s="41"/>
      <c r="M314" s="41">
        <v>81</v>
      </c>
      <c r="N314" s="41">
        <v>90</v>
      </c>
      <c r="O314" s="41">
        <v>12.6</v>
      </c>
      <c r="P314" s="41"/>
      <c r="Q314" s="41"/>
      <c r="R314" s="41">
        <f>N314*0.7+O314+P314-Q314</f>
        <v>75.599999999999994</v>
      </c>
      <c r="S314" s="41">
        <v>90</v>
      </c>
      <c r="T314" s="41">
        <v>0.25</v>
      </c>
      <c r="U314" s="41"/>
      <c r="V314" s="41">
        <v>72.25</v>
      </c>
      <c r="W314" s="41">
        <f>I314*0.2+M314*0.2+R314*0.5+V314*0.1</f>
        <v>77.424999999999983</v>
      </c>
    </row>
    <row r="315" spans="1:23" ht="26" customHeight="1">
      <c r="A315" s="41">
        <v>2130022116</v>
      </c>
      <c r="B315" s="41" t="s">
        <v>331</v>
      </c>
      <c r="C315" s="41" t="s">
        <v>235</v>
      </c>
      <c r="D315" s="41" t="s">
        <v>137</v>
      </c>
      <c r="E315" s="41">
        <v>100</v>
      </c>
      <c r="F315" s="41"/>
      <c r="G315" s="41">
        <v>2</v>
      </c>
      <c r="H315" s="41"/>
      <c r="I315" s="41">
        <f>E315*0.8+F315+G315-H315*0.8</f>
        <v>82</v>
      </c>
      <c r="J315" s="41">
        <v>90</v>
      </c>
      <c r="K315" s="41"/>
      <c r="L315" s="41"/>
      <c r="M315" s="41">
        <f>J315*0.9+L315</f>
        <v>81</v>
      </c>
      <c r="N315" s="41">
        <v>90</v>
      </c>
      <c r="O315" s="41">
        <v>9</v>
      </c>
      <c r="P315" s="41"/>
      <c r="Q315" s="41"/>
      <c r="R315" s="41">
        <f>N315*0.7+O315+P315-Q315</f>
        <v>72</v>
      </c>
      <c r="S315" s="41">
        <v>90</v>
      </c>
      <c r="T315" s="41">
        <v>0.25</v>
      </c>
      <c r="U315" s="41"/>
      <c r="V315" s="41">
        <f>S315*0.8+T315-U315*0.8</f>
        <v>72.25</v>
      </c>
      <c r="W315" s="41">
        <f>I315*0.2+M315*0.2+R315*0.5+V315*0.1</f>
        <v>75.824999999999989</v>
      </c>
    </row>
    <row r="316" spans="1:23" ht="26" customHeight="1">
      <c r="A316" s="41">
        <v>2130022117</v>
      </c>
      <c r="B316" s="41" t="s">
        <v>332</v>
      </c>
      <c r="C316" s="41" t="s">
        <v>235</v>
      </c>
      <c r="D316" s="41" t="s">
        <v>137</v>
      </c>
      <c r="E316" s="41">
        <v>100</v>
      </c>
      <c r="F316" s="41"/>
      <c r="G316" s="41"/>
      <c r="H316" s="41"/>
      <c r="I316" s="41">
        <v>80</v>
      </c>
      <c r="J316" s="41">
        <v>90</v>
      </c>
      <c r="K316" s="41"/>
      <c r="L316" s="41"/>
      <c r="M316" s="41">
        <v>81</v>
      </c>
      <c r="N316" s="41">
        <v>90</v>
      </c>
      <c r="O316" s="41"/>
      <c r="P316" s="41"/>
      <c r="Q316" s="41"/>
      <c r="R316" s="41">
        <f>N316*0.7+O316+P316-Q316</f>
        <v>62.999999999999993</v>
      </c>
      <c r="S316" s="41">
        <v>90</v>
      </c>
      <c r="T316" s="41">
        <v>0.25</v>
      </c>
      <c r="U316" s="41"/>
      <c r="V316" s="41">
        <f>S316*0.8+T316-U316*0.8</f>
        <v>72.25</v>
      </c>
      <c r="W316" s="41">
        <f>I316*0.2+M316*0.2+R316*0.5+V316*0.1</f>
        <v>70.924999999999997</v>
      </c>
    </row>
    <row r="317" spans="1:23" ht="26" customHeight="1">
      <c r="A317" s="41">
        <v>2130022118</v>
      </c>
      <c r="B317" s="41" t="s">
        <v>333</v>
      </c>
      <c r="C317" s="41" t="s">
        <v>235</v>
      </c>
      <c r="D317" s="41" t="s">
        <v>236</v>
      </c>
      <c r="E317" s="41">
        <v>100</v>
      </c>
      <c r="F317" s="41"/>
      <c r="G317" s="41"/>
      <c r="H317" s="41"/>
      <c r="I317" s="41">
        <v>80</v>
      </c>
      <c r="J317" s="41">
        <v>90</v>
      </c>
      <c r="K317" s="41"/>
      <c r="L317" s="41"/>
      <c r="M317" s="41">
        <v>81</v>
      </c>
      <c r="N317" s="41">
        <v>90</v>
      </c>
      <c r="O317" s="41">
        <v>9</v>
      </c>
      <c r="P317" s="41"/>
      <c r="Q317" s="41"/>
      <c r="R317" s="41">
        <f>N317*0.7+O317+P317-Q317</f>
        <v>72</v>
      </c>
      <c r="S317" s="41">
        <v>90</v>
      </c>
      <c r="T317" s="41">
        <v>1.25</v>
      </c>
      <c r="U317" s="41"/>
      <c r="V317" s="41">
        <f>S317*0.8+T317-U317*0.8</f>
        <v>73.25</v>
      </c>
      <c r="W317" s="41">
        <f>I317*0.2+M317*0.2+R317*0.5+V317*0.1</f>
        <v>75.525000000000006</v>
      </c>
    </row>
    <row r="318" spans="1:23" ht="26" customHeight="1">
      <c r="A318" s="41">
        <v>2130022119</v>
      </c>
      <c r="B318" s="41" t="s">
        <v>334</v>
      </c>
      <c r="C318" s="41" t="s">
        <v>235</v>
      </c>
      <c r="D318" s="41" t="s">
        <v>137</v>
      </c>
      <c r="E318" s="41">
        <v>100</v>
      </c>
      <c r="F318" s="41"/>
      <c r="G318" s="41">
        <v>2.5</v>
      </c>
      <c r="H318" s="41"/>
      <c r="I318" s="41">
        <f>E318*0.8+G318</f>
        <v>82.5</v>
      </c>
      <c r="J318" s="41">
        <v>90</v>
      </c>
      <c r="K318" s="41"/>
      <c r="L318" s="41"/>
      <c r="M318" s="41">
        <f>J318*0.9</f>
        <v>81</v>
      </c>
      <c r="N318" s="41">
        <v>90</v>
      </c>
      <c r="O318" s="41"/>
      <c r="P318" s="41"/>
      <c r="Q318" s="41"/>
      <c r="R318" s="41">
        <f>N318*0.7+O318</f>
        <v>62.999999999999993</v>
      </c>
      <c r="S318" s="41">
        <v>90</v>
      </c>
      <c r="T318" s="41">
        <v>0.25</v>
      </c>
      <c r="U318" s="41"/>
      <c r="V318" s="41">
        <f t="shared" ref="V318:V323" si="39">S318*0.8+T318</f>
        <v>72.25</v>
      </c>
      <c r="W318" s="41">
        <f>I318*0.2+M318*0.2+R318*0.5+V318*0.1</f>
        <v>71.424999999999997</v>
      </c>
    </row>
    <row r="319" spans="1:23" ht="26" customHeight="1">
      <c r="A319" s="41">
        <v>2130022120</v>
      </c>
      <c r="B319" s="41" t="s">
        <v>335</v>
      </c>
      <c r="C319" s="41" t="s">
        <v>235</v>
      </c>
      <c r="D319" s="41" t="s">
        <v>236</v>
      </c>
      <c r="E319" s="41">
        <v>100</v>
      </c>
      <c r="F319" s="41"/>
      <c r="G319" s="41">
        <v>7.5</v>
      </c>
      <c r="H319" s="41"/>
      <c r="I319" s="41">
        <f>E319*0.8+G319</f>
        <v>87.5</v>
      </c>
      <c r="J319" s="41">
        <v>90</v>
      </c>
      <c r="K319" s="41"/>
      <c r="L319" s="41"/>
      <c r="M319" s="41">
        <f>J319*0.9</f>
        <v>81</v>
      </c>
      <c r="N319" s="41">
        <v>90</v>
      </c>
      <c r="O319" s="41">
        <v>11.4</v>
      </c>
      <c r="P319" s="41"/>
      <c r="Q319" s="41"/>
      <c r="R319" s="41">
        <v>74.400000000000006</v>
      </c>
      <c r="S319" s="41">
        <v>90</v>
      </c>
      <c r="T319" s="41">
        <v>4.5</v>
      </c>
      <c r="U319" s="41"/>
      <c r="V319" s="41">
        <f t="shared" si="39"/>
        <v>76.5</v>
      </c>
      <c r="W319" s="41">
        <f>V319*0.1+R319*0.5+M319*0.2+I319*0.2</f>
        <v>78.55</v>
      </c>
    </row>
    <row r="320" spans="1:23" ht="26" customHeight="1">
      <c r="A320" s="41">
        <v>2130022121</v>
      </c>
      <c r="B320" s="41" t="s">
        <v>336</v>
      </c>
      <c r="C320" s="41" t="s">
        <v>235</v>
      </c>
      <c r="D320" s="41" t="s">
        <v>236</v>
      </c>
      <c r="E320" s="41">
        <v>100</v>
      </c>
      <c r="F320" s="41"/>
      <c r="G320" s="41">
        <v>2</v>
      </c>
      <c r="H320" s="41"/>
      <c r="I320" s="41">
        <f>E320*0.8+G320+F320</f>
        <v>82</v>
      </c>
      <c r="J320" s="41">
        <v>90</v>
      </c>
      <c r="K320" s="41"/>
      <c r="L320" s="41"/>
      <c r="M320" s="41">
        <f>J320*0.9</f>
        <v>81</v>
      </c>
      <c r="N320" s="41">
        <v>90</v>
      </c>
      <c r="O320" s="41">
        <v>9</v>
      </c>
      <c r="P320" s="41"/>
      <c r="Q320" s="41"/>
      <c r="R320" s="41">
        <f>N320*0.7+O320</f>
        <v>72</v>
      </c>
      <c r="S320" s="41">
        <v>90</v>
      </c>
      <c r="T320" s="41">
        <v>4.25</v>
      </c>
      <c r="U320" s="41"/>
      <c r="V320" s="41">
        <f t="shared" si="39"/>
        <v>76.25</v>
      </c>
      <c r="W320" s="41">
        <f>V320*0.1+R320*0.5+M320*0.2+I320*0.2</f>
        <v>76.225000000000009</v>
      </c>
    </row>
    <row r="321" spans="1:23" ht="26" customHeight="1">
      <c r="A321" s="41">
        <v>2130022122</v>
      </c>
      <c r="B321" s="41" t="s">
        <v>337</v>
      </c>
      <c r="C321" s="41" t="s">
        <v>235</v>
      </c>
      <c r="D321" s="41" t="s">
        <v>137</v>
      </c>
      <c r="E321" s="41">
        <v>100</v>
      </c>
      <c r="F321" s="41"/>
      <c r="G321" s="41">
        <v>4</v>
      </c>
      <c r="H321" s="41"/>
      <c r="I321" s="41">
        <f>E321*0.8+F321+G321-H321</f>
        <v>84</v>
      </c>
      <c r="J321" s="41">
        <v>90</v>
      </c>
      <c r="K321" s="41"/>
      <c r="L321" s="41"/>
      <c r="M321" s="41">
        <f>J321*0.9</f>
        <v>81</v>
      </c>
      <c r="N321" s="41">
        <v>90</v>
      </c>
      <c r="O321" s="41"/>
      <c r="P321" s="41"/>
      <c r="Q321" s="41"/>
      <c r="R321" s="41">
        <f>N321*0.7+O321+P321-Q321</f>
        <v>62.999999999999993</v>
      </c>
      <c r="S321" s="41">
        <v>90</v>
      </c>
      <c r="T321" s="41">
        <v>0.25</v>
      </c>
      <c r="U321" s="41"/>
      <c r="V321" s="41">
        <f t="shared" si="39"/>
        <v>72.25</v>
      </c>
      <c r="W321" s="41">
        <f>I321*0.2+M321*0.2+R321*0.5+V321*0.1</f>
        <v>71.724999999999994</v>
      </c>
    </row>
    <row r="322" spans="1:23" ht="26" customHeight="1">
      <c r="A322" s="41">
        <v>2130022123</v>
      </c>
      <c r="B322" s="41" t="s">
        <v>338</v>
      </c>
      <c r="C322" s="41" t="s">
        <v>235</v>
      </c>
      <c r="D322" s="41" t="s">
        <v>236</v>
      </c>
      <c r="E322" s="41">
        <v>100</v>
      </c>
      <c r="F322" s="41"/>
      <c r="G322" s="41">
        <v>1</v>
      </c>
      <c r="H322" s="41"/>
      <c r="I322" s="41">
        <f>E322*0.8+F322+G322</f>
        <v>81</v>
      </c>
      <c r="J322" s="41">
        <v>90</v>
      </c>
      <c r="K322" s="41"/>
      <c r="L322" s="41"/>
      <c r="M322" s="41">
        <f>J322*0.9+K322+L322</f>
        <v>81</v>
      </c>
      <c r="N322" s="41">
        <v>90</v>
      </c>
      <c r="O322" s="41"/>
      <c r="P322" s="41"/>
      <c r="Q322" s="41"/>
      <c r="R322" s="41">
        <f>N322*0.7+O322+P322</f>
        <v>62.999999999999993</v>
      </c>
      <c r="S322" s="41">
        <v>90</v>
      </c>
      <c r="T322" s="41">
        <v>1</v>
      </c>
      <c r="U322" s="41"/>
      <c r="V322" s="41">
        <f t="shared" si="39"/>
        <v>73</v>
      </c>
      <c r="W322" s="41">
        <f>I322*0.2+M322*0.2+R322*0.5+V322*0.1</f>
        <v>71.199999999999989</v>
      </c>
    </row>
    <row r="323" spans="1:23" ht="26" customHeight="1">
      <c r="A323" s="41">
        <v>2130022125</v>
      </c>
      <c r="B323" s="41" t="s">
        <v>339</v>
      </c>
      <c r="C323" s="41" t="s">
        <v>235</v>
      </c>
      <c r="D323" s="41" t="s">
        <v>236</v>
      </c>
      <c r="E323" s="41">
        <v>100</v>
      </c>
      <c r="F323" s="41"/>
      <c r="G323" s="41">
        <v>2</v>
      </c>
      <c r="H323" s="41"/>
      <c r="I323" s="41">
        <f>E323*0.8+F323+G323+H323</f>
        <v>82</v>
      </c>
      <c r="J323" s="41">
        <v>90</v>
      </c>
      <c r="K323" s="41"/>
      <c r="L323" s="41"/>
      <c r="M323" s="41">
        <f>J323*0.9+K323</f>
        <v>81</v>
      </c>
      <c r="N323" s="41">
        <v>90</v>
      </c>
      <c r="O323" s="41"/>
      <c r="P323" s="41"/>
      <c r="Q323" s="41"/>
      <c r="R323" s="41">
        <f>N323*0.7+O323+P323</f>
        <v>62.999999999999993</v>
      </c>
      <c r="S323" s="41">
        <v>90</v>
      </c>
      <c r="T323" s="41">
        <v>1</v>
      </c>
      <c r="U323" s="41"/>
      <c r="V323" s="41">
        <f t="shared" si="39"/>
        <v>73</v>
      </c>
      <c r="W323" s="41">
        <f>I323*0.2+M323*0.2+R323*0.5+V323*0.1</f>
        <v>71.399999999999991</v>
      </c>
    </row>
  </sheetData>
  <mergeCells count="133">
    <mergeCell ref="U3:U4"/>
    <mergeCell ref="A1:W1"/>
    <mergeCell ref="E2:I2"/>
    <mergeCell ref="J2:M2"/>
    <mergeCell ref="N2:R2"/>
    <mergeCell ref="S2:V2"/>
    <mergeCell ref="F3:G3"/>
    <mergeCell ref="K3:L3"/>
    <mergeCell ref="O3:P3"/>
    <mergeCell ref="A2:A4"/>
    <mergeCell ref="B2:B4"/>
    <mergeCell ref="C2:C4"/>
    <mergeCell ref="D2:D4"/>
    <mergeCell ref="E3:E4"/>
    <mergeCell ref="H3:H4"/>
    <mergeCell ref="I3:I4"/>
    <mergeCell ref="J3:J4"/>
    <mergeCell ref="M3:M4"/>
    <mergeCell ref="N3:N4"/>
    <mergeCell ref="V3:V4"/>
    <mergeCell ref="W2:W4"/>
    <mergeCell ref="Q3:Q4"/>
    <mergeCell ref="R3:R4"/>
    <mergeCell ref="S3:S4"/>
    <mergeCell ref="T3:T4"/>
    <mergeCell ref="E115:W115"/>
    <mergeCell ref="E116:W116"/>
    <mergeCell ref="E117:W117"/>
    <mergeCell ref="E118:W118"/>
    <mergeCell ref="E119:W119"/>
    <mergeCell ref="E120:W120"/>
    <mergeCell ref="R64:R65"/>
    <mergeCell ref="S64:S65"/>
    <mergeCell ref="T64:T65"/>
    <mergeCell ref="U64:U65"/>
    <mergeCell ref="M64:M65"/>
    <mergeCell ref="Q64:Q65"/>
    <mergeCell ref="H64:H65"/>
    <mergeCell ref="I64:I65"/>
    <mergeCell ref="A62:W62"/>
    <mergeCell ref="D63:D65"/>
    <mergeCell ref="E63:I63"/>
    <mergeCell ref="J63:M63"/>
    <mergeCell ref="N63:R63"/>
    <mergeCell ref="S63:V63"/>
    <mergeCell ref="W63:W65"/>
    <mergeCell ref="E64:E65"/>
    <mergeCell ref="F64:G64"/>
    <mergeCell ref="J64:J65"/>
    <mergeCell ref="K64:L64"/>
    <mergeCell ref="N64:N65"/>
    <mergeCell ref="O64:P64"/>
    <mergeCell ref="V64:V65"/>
    <mergeCell ref="A63:A65"/>
    <mergeCell ref="B63:B65"/>
    <mergeCell ref="C63:C65"/>
    <mergeCell ref="K127:L127"/>
    <mergeCell ref="M127:M128"/>
    <mergeCell ref="N127:N128"/>
    <mergeCell ref="O127:P127"/>
    <mergeCell ref="E121:W121"/>
    <mergeCell ref="A125:W125"/>
    <mergeCell ref="A126:A128"/>
    <mergeCell ref="B126:B128"/>
    <mergeCell ref="C126:C128"/>
    <mergeCell ref="D126:D128"/>
    <mergeCell ref="E126:I126"/>
    <mergeCell ref="J126:M126"/>
    <mergeCell ref="N126:R126"/>
    <mergeCell ref="S126:V126"/>
    <mergeCell ref="W126:W128"/>
    <mergeCell ref="E127:E128"/>
    <mergeCell ref="F127:G127"/>
    <mergeCell ref="H127:H128"/>
    <mergeCell ref="I127:I128"/>
    <mergeCell ref="N190:N191"/>
    <mergeCell ref="O190:P190"/>
    <mergeCell ref="V127:V128"/>
    <mergeCell ref="E185:W185"/>
    <mergeCell ref="A188:W188"/>
    <mergeCell ref="A189:A191"/>
    <mergeCell ref="B189:B191"/>
    <mergeCell ref="C189:C191"/>
    <mergeCell ref="D189:D191"/>
    <mergeCell ref="E189:I189"/>
    <mergeCell ref="J189:M189"/>
    <mergeCell ref="N189:R189"/>
    <mergeCell ref="S189:V189"/>
    <mergeCell ref="W189:W191"/>
    <mergeCell ref="E190:E191"/>
    <mergeCell ref="F190:G190"/>
    <mergeCell ref="H190:H191"/>
    <mergeCell ref="I190:I191"/>
    <mergeCell ref="Q127:Q128"/>
    <mergeCell ref="R127:R128"/>
    <mergeCell ref="S127:S128"/>
    <mergeCell ref="T127:T128"/>
    <mergeCell ref="U127:U128"/>
    <mergeCell ref="J127:J128"/>
    <mergeCell ref="V190:V191"/>
    <mergeCell ref="A231:W231"/>
    <mergeCell ref="A232:A234"/>
    <mergeCell ref="B232:B234"/>
    <mergeCell ref="C232:C234"/>
    <mergeCell ref="D232:D234"/>
    <mergeCell ref="E232:I232"/>
    <mergeCell ref="J232:M232"/>
    <mergeCell ref="N232:R232"/>
    <mergeCell ref="S232:V232"/>
    <mergeCell ref="W232:W234"/>
    <mergeCell ref="E233:E234"/>
    <mergeCell ref="F233:G233"/>
    <mergeCell ref="H233:H234"/>
    <mergeCell ref="I233:I234"/>
    <mergeCell ref="J233:J234"/>
    <mergeCell ref="Q190:Q191"/>
    <mergeCell ref="R190:R191"/>
    <mergeCell ref="S190:S191"/>
    <mergeCell ref="T190:T191"/>
    <mergeCell ref="U190:U191"/>
    <mergeCell ref="J190:J191"/>
    <mergeCell ref="K190:L190"/>
    <mergeCell ref="M190:M191"/>
    <mergeCell ref="R233:R234"/>
    <mergeCell ref="S233:S234"/>
    <mergeCell ref="T233:T234"/>
    <mergeCell ref="U233:U234"/>
    <mergeCell ref="V233:V234"/>
    <mergeCell ref="K233:L233"/>
    <mergeCell ref="M233:M234"/>
    <mergeCell ref="N233:N234"/>
    <mergeCell ref="O233:P233"/>
    <mergeCell ref="Q233:Q23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 美美</dc:creator>
  <cp:lastModifiedBy>子煊 陈</cp:lastModifiedBy>
  <dcterms:created xsi:type="dcterms:W3CDTF">2023-09-22T05:12:00Z</dcterms:created>
  <dcterms:modified xsi:type="dcterms:W3CDTF">2023-09-26T11:58:48Z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C61F1506E48C4A1B8C9FF8B45EF9991F_13</vt:lpwstr>
  </property>
  <property fmtid="{D5CDD505-2E9C-101B-9397-08002B2CF9AE}" pid="3" name="KSOProductBuildVer">
    <vt:lpwstr>2052-12.1.0.15120</vt:lpwstr>
  </property>
</Properties>
</file>